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Listen" sheetId="2" state="visible" r:id="rId2"/>
    <sheet name="Belege" sheetId="3" state="visible" r:id="rId3"/>
    <sheet name="Einnahmen" sheetId="4" state="visible" r:id="rId4"/>
    <sheet name="Kaufnebenkosten" sheetId="5" state="visible" r:id="rId5"/>
    <sheet name="Auswertung" sheetId="6" state="visible" r:id="rId6"/>
    <sheet name="Gesamtübersicht" sheetId="7" state="visible" r:id="rId7"/>
  </sheets>
  <definedNames>
    <definedName name="_xlnm._FilterDatabase" localSheetId="2" hidden="1">'Belege'!$A$4:$N$300</definedName>
    <definedName name="_xlnm._FilterDatabase" localSheetId="3" hidden="1">'Einnahmen'!$A$4:$G$400</definedName>
  </definedNames>
  <calcPr calcId="124519" fullCalcOnLoad="1"/>
</workbook>
</file>

<file path=xl/styles.xml><?xml version="1.0" encoding="utf-8"?>
<styleSheet xmlns="http://schemas.openxmlformats.org/spreadsheetml/2006/main">
  <numFmts count="4">
    <numFmt numFmtId="164" formatCode="#,##0.00 &quot;€&quot;;[Red]-#,##0.00 &quot;€&quot;;&quot;-&quot;"/>
    <numFmt numFmtId="165" formatCode="yyyy-mm-dd"/>
    <numFmt numFmtId="166" formatCode="DD.MM.YYYY"/>
    <numFmt numFmtId="167" formatCode="0.0%"/>
  </numFmts>
  <fonts count="11">
    <font>
      <name val="Calibri"/>
      <family val="2"/>
      <color theme="1"/>
      <sz val="11"/>
      <scheme val="minor"/>
    </font>
    <font>
      <name val="Arial"/>
      <b val="1"/>
      <color rgb="00111827"/>
      <sz val="12"/>
    </font>
    <font>
      <name val="Arial"/>
      <color rgb="006B7280"/>
      <sz val="9"/>
    </font>
    <font>
      <name val="Arial"/>
      <b val="1"/>
      <color rgb="00111827"/>
      <sz val="15"/>
    </font>
    <font>
      <name val="Arial"/>
      <b val="1"/>
      <color rgb="00374151"/>
      <sz val="9"/>
    </font>
    <font>
      <name val="Arial"/>
      <color rgb="00111827"/>
      <sz val="10"/>
    </font>
    <font>
      <name val="Arial"/>
      <color rgb="001D4ED8"/>
      <sz val="10"/>
    </font>
    <font>
      <name val="Arial"/>
      <color rgb="00374151"/>
      <sz val="9"/>
    </font>
    <font>
      <name val="Arial"/>
      <color rgb="006B7280"/>
      <sz val="8"/>
    </font>
    <font>
      <name val="Arial"/>
      <b val="1"/>
      <color rgb="00111827"/>
      <sz val="10"/>
    </font>
    <font>
      <name val="Arial"/>
      <b val="1"/>
      <color rgb="007C3AED"/>
      <sz val="10"/>
    </font>
  </fonts>
  <fills count="4">
    <fill>
      <patternFill/>
    </fill>
    <fill>
      <patternFill patternType="gray125"/>
    </fill>
    <fill>
      <patternFill patternType="solid">
        <fgColor rgb="00F3F4F6"/>
      </patternFill>
    </fill>
    <fill>
      <patternFill patternType="solid">
        <fgColor rgb="00EDE9FE"/>
      </patternFill>
    </fill>
  </fills>
  <borders count="8">
    <border>
      <left/>
      <right/>
      <top/>
      <bottom/>
      <diagonal/>
    </border>
    <border>
      <bottom style="medium">
        <color rgb="007C3AED"/>
      </bottom>
    </border>
    <border>
      <left style="thin">
        <color rgb="00D1D5DB"/>
      </left>
      <right style="thin">
        <color rgb="00D1D5DB"/>
      </right>
      <top style="thin">
        <color rgb="00D1D5DB"/>
      </top>
      <bottom style="thin">
        <color rgb="00D1D5DB"/>
      </bottom>
    </border>
    <border>
      <bottom style="thin">
        <color rgb="00D1D5DB"/>
      </bottom>
    </border>
    <border>
      <left/>
      <right/>
      <top style="thin">
        <color rgb="00D1D5DB"/>
      </top>
      <bottom/>
      <diagonal/>
    </border>
    <border>
      <left/>
      <right style="thin">
        <color rgb="00D1D5DB"/>
      </right>
      <top style="thin">
        <color rgb="00D1D5DB"/>
      </top>
      <bottom/>
      <diagonal/>
    </border>
    <border>
      <left/>
      <right/>
      <top style="thin">
        <color rgb="00D1D5DB"/>
      </top>
      <bottom style="thin">
        <color rgb="00D1D5DB"/>
      </bottom>
      <diagonal/>
    </border>
    <border>
      <left/>
      <right style="thin">
        <color rgb="00D1D5DB"/>
      </right>
      <top style="thin">
        <color rgb="00D1D5DB"/>
      </top>
      <bottom style="thin">
        <color rgb="00D1D5DB"/>
      </bottom>
      <diagonal/>
    </border>
  </borders>
  <cellStyleXfs count="1">
    <xf numFmtId="0" fontId="0" fillId="0" borderId="0"/>
  </cellStyleXfs>
  <cellXfs count="29">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horizontal="right" vertical="center"/>
    </xf>
    <xf numFmtId="0" fontId="3" fillId="0" borderId="1" pivotButton="0" quotePrefix="0" xfId="0"/>
    <xf numFmtId="0" fontId="0" fillId="0" borderId="1" pivotButton="0" quotePrefix="0" xfId="0"/>
    <xf numFmtId="0" fontId="7" fillId="0" borderId="0" pivotButton="0" quotePrefix="0" xfId="0"/>
    <xf numFmtId="0" fontId="10" fillId="0" borderId="3" pivotButton="0" quotePrefix="0" xfId="0"/>
    <xf numFmtId="0" fontId="0" fillId="0" borderId="3" pivotButton="0" quotePrefix="0" xfId="0"/>
    <xf numFmtId="0" fontId="9" fillId="0" borderId="0" applyAlignment="1" pivotButton="0" quotePrefix="0" xfId="0">
      <alignment vertical="top" wrapText="1"/>
    </xf>
    <xf numFmtId="0" fontId="5" fillId="0"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4" fillId="2" borderId="2" applyAlignment="1" pivotButton="0" quotePrefix="0" xfId="0">
      <alignment vertical="center" wrapText="1"/>
    </xf>
    <xf numFmtId="0" fontId="5" fillId="0" borderId="2" pivotButton="0" quotePrefix="0" xfId="0"/>
    <xf numFmtId="0" fontId="6" fillId="3" borderId="2" pivotButton="0" quotePrefix="0" xfId="0"/>
    <xf numFmtId="0" fontId="4" fillId="0" borderId="0" applyAlignment="1" pivotButton="0" quotePrefix="0" xfId="0">
      <alignment horizontal="right"/>
    </xf>
    <xf numFmtId="164" fontId="9" fillId="0" borderId="2" pivotButton="0" quotePrefix="0" xfId="0"/>
    <xf numFmtId="166" fontId="6" fillId="3" borderId="2" pivotButton="0" quotePrefix="0" xfId="0"/>
    <xf numFmtId="164" fontId="6" fillId="3" borderId="2" pivotButton="0" quotePrefix="0" xfId="0"/>
    <xf numFmtId="0" fontId="9" fillId="0" borderId="2" pivotButton="0" quotePrefix="0" xfId="0"/>
    <xf numFmtId="167" fontId="5" fillId="0" borderId="2" pivotButton="0" quotePrefix="0" xfId="0"/>
    <xf numFmtId="1" fontId="6" fillId="3" borderId="2" pivotButton="0" quotePrefix="0" xfId="0"/>
    <xf numFmtId="0" fontId="0" fillId="0" borderId="6" pivotButton="0" quotePrefix="0" xfId="0"/>
    <xf numFmtId="0" fontId="0" fillId="0" borderId="7" pivotButton="0" quotePrefix="0" xfId="0"/>
    <xf numFmtId="164" fontId="5" fillId="0" borderId="2" pivotButton="0" quotePrefix="0" xfId="0"/>
    <xf numFmtId="1" fontId="5" fillId="0" borderId="2" pivotButton="0" quotePrefix="0" xfId="0"/>
    <xf numFmtId="167" fontId="6" fillId="3" borderId="2" pivotButton="0" quotePrefix="0" xfId="0"/>
    <xf numFmtId="10" fontId="5" fillId="0" borderId="2" pivotButton="0" quotePrefix="0" xfId="0"/>
    <xf numFmtId="166" fontId="5"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47650" cy="24765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47650" cy="24765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47650" cy="24765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47650" cy="24765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47650" cy="24765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47650" cy="24765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47650" cy="2476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sheet1.xml><?xml version="1.0" encoding="utf-8"?>
<worksheet xmlns="http://schemas.openxmlformats.org/spreadsheetml/2006/main">
  <sheetPr>
    <outlinePr summaryBelow="1" summaryRight="1"/>
    <pageSetUpPr/>
  </sheetPr>
  <dimension ref="A1:C39"/>
  <sheetViews>
    <sheetView showGridLines="0" workbookViewId="0">
      <selection activeCell="A1" sqref="A1"/>
    </sheetView>
  </sheetViews>
  <sheetFormatPr baseColWidth="8" defaultRowHeight="15"/>
  <cols>
    <col width="34" customWidth="1" min="1" max="1"/>
    <col width="60" customWidth="1" min="2" max="2"/>
    <col width="50" customWidth="1" min="3" max="3"/>
  </cols>
  <sheetData>
    <row r="1" ht="30" customHeight="1">
      <c r="B1" s="1" t="inlineStr">
        <is>
          <t>estateco.ai</t>
        </is>
      </c>
      <c r="C1" s="2" t="inlineStr">
        <is>
          <t>Version 1.0, Stand 03.09.2026</t>
        </is>
      </c>
    </row>
    <row r="2" ht="24" customHeight="1">
      <c r="A2" s="3" t="inlineStr">
        <is>
          <t>Anlage V vorbereiten: Einnahmen und Werbungskosten für Vermieter</t>
        </is>
      </c>
      <c r="B2" s="4" t="n"/>
      <c r="C2" s="4" t="n"/>
    </row>
    <row r="3">
      <c r="A3" s="5" t="inlineStr">
        <is>
          <t>Grundlage für die Anlage V der Einkommensteuererklärung und für die Nebenkostenabrechnung, ein Objekt je Datei.</t>
        </is>
      </c>
    </row>
    <row r="5">
      <c r="A5" s="6" t="inlineStr">
        <is>
          <t>SO ARBEITEST DU DAMIT</t>
        </is>
      </c>
      <c r="B5" s="7" t="n"/>
      <c r="C5" s="7" t="n"/>
    </row>
    <row r="6" ht="45" customHeight="1">
      <c r="A6" s="8" t="inlineStr">
        <is>
          <t>Blatt 'Belege'</t>
        </is>
      </c>
      <c r="B6" s="9" t="inlineStr">
        <is>
          <t>Jede Ausgabe für das Objekt mit Zahlungsdatum, Kategorie und Betrag. Die Spalten Einordnung, 15-%-Grenze und Umlagefähig füllen sich aus den Listen vor und lassen sich je Zeile überschreiben.</t>
        </is>
      </c>
    </row>
    <row r="7" ht="18" customHeight="1">
      <c r="A7" s="8" t="inlineStr">
        <is>
          <t>Blatt 'Einnahmen'</t>
        </is>
      </c>
      <c r="B7" s="9" t="inlineStr">
        <is>
          <t>Mieteingänge, Nebenkosten-Vorauszahlungen und Nachzahlungen nach Zuflussdatum, je Einheit.</t>
        </is>
      </c>
    </row>
    <row r="8" ht="30" customHeight="1">
      <c r="A8" s="8" t="inlineStr">
        <is>
          <t>Blatt 'Kaufnebenkosten'</t>
        </is>
      </c>
      <c r="B8" s="9" t="inlineStr">
        <is>
          <t>Notar, Grundbuch, Grunderwerbsteuer, Makler: sie erhöhen die AfA-Bemessungsgrundlage. Finanzierungskosten dagegen sind sofort abziehbar.</t>
        </is>
      </c>
    </row>
    <row r="9" ht="30" customHeight="1">
      <c r="A9" s="8" t="inlineStr">
        <is>
          <t>Blatt 'Auswertung'</t>
        </is>
      </c>
      <c r="B9" s="9" t="inlineStr">
        <is>
          <t>Ergebnis vor und nach AfA, AfA-Berechnung, 15-%-Prüfung und Summen je Einordnung und Kategorie. Der Prüfstatus zeigt, was noch fehlt.</t>
        </is>
      </c>
    </row>
    <row r="10" ht="18" customHeight="1">
      <c r="A10" s="8" t="inlineStr">
        <is>
          <t>Blatt 'Gesamtübersicht'</t>
        </is>
      </c>
      <c r="B10" s="9" t="inlineStr">
        <is>
          <t>Dieselben Zahlen für 100 % und für deinen Eigentumsanteil, plus Einnahmen je Einheit.</t>
        </is>
      </c>
    </row>
    <row r="11" ht="30" customHeight="1">
      <c r="A11" s="8" t="inlineStr">
        <is>
          <t>Blatt 'Listen'</t>
        </is>
      </c>
      <c r="B11" s="9" t="inlineStr">
        <is>
          <t>Speist die Auswahlfelder. Einheiten an das eigene Objekt anpassen, neue Kategorien unten anfügen.</t>
        </is>
      </c>
    </row>
    <row r="13">
      <c r="A13" s="6" t="inlineStr">
        <is>
          <t>DIE VIER REGELN</t>
        </is>
      </c>
      <c r="B13" s="7" t="n"/>
      <c r="C13" s="7" t="n"/>
    </row>
    <row r="14" ht="45" customHeight="1">
      <c r="A14" s="8" t="inlineStr">
        <is>
          <t>1  Zahlungsdatum zählt</t>
        </is>
      </c>
      <c r="B14" s="9" t="inlineStr">
        <is>
          <t>Nach § 11 EStG gilt das Abflussprinzip: Maßgeblich ist, wann bezahlt wurde, nicht das Rechnungsdatum. Regelmäßig wiederkehrende Zahlungen um den Jahreswechsel (bis 10 Tage) gehören in das Jahr, zu dem sie wirtschaftlich gehören.</t>
        </is>
      </c>
    </row>
    <row r="15" ht="30" customHeight="1">
      <c r="A15" s="8" t="inlineStr">
        <is>
          <t>2  Brutto und netto</t>
        </is>
      </c>
      <c r="B15" s="9" t="inlineStr">
        <is>
          <t>Werbungskosten zählen brutto, weil private Vermieter keine Vorsteuer abziehen. Die 15-%-Grenze wird dagegen netto gerechnet. Deshalb beide Beträge erfassen.</t>
        </is>
      </c>
    </row>
    <row r="16" ht="45" customHeight="1">
      <c r="A16" s="8" t="inlineStr">
        <is>
          <t>3  Erhaltung oder Herstellung</t>
        </is>
      </c>
      <c r="B16" s="9" t="inlineStr">
        <is>
          <t>Reparaturen und Renovierungen sind sofort abziehbarer Erhaltungsaufwand. Übersteigen Instandsetzung und Modernisierung in den ersten drei Jahren nach dem Kauf 15 % der Gebäude-Anschaffungskosten (netto), werden sie insgesamt zu Herstellungskosten und nur über die AfA abgeschrieben.</t>
        </is>
      </c>
    </row>
    <row r="17" ht="30" customHeight="1">
      <c r="A17" s="8" t="inlineStr">
        <is>
          <t>4  Zahlungsnachweis</t>
        </is>
      </c>
      <c r="B17" s="9" t="inlineStr">
        <is>
          <t>Zu jeder Rechnung gehört der Kontoauszug. Barzahlungen brauchen eine Quittung. Spalte 'Zahlungsnachweis' auf Nein lassen, bis der Beleg vorliegt; die Auswertung zählt die offenen.</t>
        </is>
      </c>
    </row>
    <row r="19">
      <c r="A19" s="6" t="inlineStr">
        <is>
          <t>WAS HIER NICHT REINGEHÖRT</t>
        </is>
      </c>
      <c r="B19" s="7" t="n"/>
      <c r="C19" s="7" t="n"/>
    </row>
    <row r="20" ht="30" customHeight="1">
      <c r="A20" s="8" t="inlineStr">
        <is>
          <t>Tilgung</t>
        </is>
      </c>
      <c r="B20" s="9" t="inlineStr">
        <is>
          <t>Nur die Schuldzinsen sind Werbungskosten, der Tilgungsanteil nicht. Bei Annuitäten den Zinsanteil laut Jahreskontoauszug der Bank erfassen.</t>
        </is>
      </c>
    </row>
    <row r="21" ht="30" customHeight="1">
      <c r="A21" s="8" t="inlineStr">
        <is>
          <t>Erhaltungsrücklage</t>
        </is>
      </c>
      <c r="B21" s="9" t="inlineStr">
        <is>
          <t>Zuführungen zur Rücklage (Eigentumswohnung) sind erst abziehbar, wenn die Gemeinschaft das Geld ausgibt.</t>
        </is>
      </c>
    </row>
    <row r="22" ht="18" customHeight="1">
      <c r="A22" s="8" t="inlineStr">
        <is>
          <t>Kaution</t>
        </is>
      </c>
      <c r="B22" s="9" t="inlineStr">
        <is>
          <t>Durchlaufender Posten, solange sie nicht einbehalten wird.</t>
        </is>
      </c>
    </row>
    <row r="23" ht="18" customHeight="1">
      <c r="A23" s="8" t="inlineStr">
        <is>
          <t>AfA</t>
        </is>
      </c>
      <c r="B23" s="9" t="inlineStr">
        <is>
          <t>Keine Zahlung. Sie wird im Blatt 'Auswertung' aus Kaufpreis und Gebäudeanteil berechnet.</t>
        </is>
      </c>
    </row>
    <row r="24" ht="30" customHeight="1">
      <c r="A24" s="8" t="inlineStr">
        <is>
          <t>Eigenleistung</t>
        </is>
      </c>
      <c r="B24" s="9" t="inlineStr">
        <is>
          <t>Die eigene Arbeitszeit ist nicht absetzbar. Das gekaufte Material schon (Kategorie 'Sanierung Material').</t>
        </is>
      </c>
    </row>
    <row r="26">
      <c r="A26" s="6" t="inlineStr">
        <is>
          <t>SPALTEN K UND L IN 'BELEGE'</t>
        </is>
      </c>
      <c r="B26" s="7" t="n"/>
      <c r="C26" s="7" t="n"/>
    </row>
    <row r="27" ht="30" customHeight="1">
      <c r="A27" s="8" t="inlineStr">
        <is>
          <t>K  15-%-Grenze relevant</t>
        </is>
      </c>
      <c r="B27" s="9" t="inlineStr">
        <is>
          <t>Ja bei allen Instandsetzungs-, Modernisierungs- und Renovierungskosten in den ersten drei Jahren nach dem Kauf. Nein bei laufenden Kosten wie Strom, Versicherung, Grundsteuer, Verwaltung.</t>
        </is>
      </c>
    </row>
    <row r="28" ht="30" customHeight="1">
      <c r="A28" s="8" t="inlineStr">
        <is>
          <t>L  Umlagefähig</t>
        </is>
      </c>
      <c r="B28" s="9" t="inlineStr">
        <is>
          <t>Nur was in § 2 BetrKV steht und im Mietvertrag vereinbart ist. Der Anteil für leerstehende Wohnungen bleibt beim Vermieter. Diese Spalte dient der Nebenkostenabrechnung, nicht der Steuer.</t>
        </is>
      </c>
    </row>
    <row r="30">
      <c r="A30" s="6" t="inlineStr">
        <is>
          <t>LEGENDE</t>
        </is>
      </c>
      <c r="B30" s="7" t="n"/>
      <c r="C30" s="7" t="n"/>
    </row>
    <row r="31" ht="18" customHeight="1">
      <c r="A31" s="8" t="inlineStr">
        <is>
          <t>Hell hinterlegte Zellen</t>
        </is>
      </c>
      <c r="B31" s="9" t="inlineStr">
        <is>
          <t>Hier trägst du ein. Alle anderen Zellen rechnen.</t>
        </is>
      </c>
    </row>
    <row r="32" ht="30" customHeight="1">
      <c r="A32" s="8" t="inlineStr">
        <is>
          <t>Beispielzeilen</t>
        </is>
      </c>
      <c r="B32" s="9" t="inlineStr">
        <is>
          <t>Die Datei enthält erfundene Beispiele (Musterstraße, Mieter A bis C). Vor dem Eintragen eigener Daten löschen; die Formeln bleiben erhalten.</t>
        </is>
      </c>
    </row>
    <row r="33" ht="30" customHeight="1">
      <c r="A33" s="8" t="inlineStr">
        <is>
          <t>Kontrolle</t>
        </is>
      </c>
      <c r="B33" s="9" t="inlineStr">
        <is>
          <t>In 'Auswertung' müssen alle Prüfzahlen auf 0 stehen und die Kategoriesumme muss der Belegsumme entsprechen.</t>
        </is>
      </c>
    </row>
    <row r="35" ht="30" customHeight="1">
      <c r="A35" s="10" t="inlineStr">
        <is>
          <t>Hinweis: Diese Datei ist ein Arbeitsmittel und ersetzt keine Steuerberatung. Die steuerliche Einordnung einzelner Posten, besonders bei Sanierungen, sollte ein Steuerberater bestätigen. Wer die Zahlen nicht jedes Jahr von Hand sammeln will: estateco.ai führt Mieteingänge, Belege und Kostenarten automatisch zusammen. www.estateco.ai/ratgeber/anlage-v-vermieter</t>
        </is>
      </c>
    </row>
    <row r="36"/>
    <row r="37"/>
    <row r="39">
      <c r="A39" s="11" t="inlineStr">
        <is>
          <t>Vorlage von estateco.ai, Version 1.0 (Stand 03.09.2026). Keine Steuer- oder Rechtsberatung, im Zweifel den Steuerberater fragen.</t>
        </is>
      </c>
    </row>
  </sheetData>
  <mergeCells count="22">
    <mergeCell ref="B16:C16"/>
    <mergeCell ref="B7:C7"/>
    <mergeCell ref="B22:C22"/>
    <mergeCell ref="A3:C3"/>
    <mergeCell ref="B31:C31"/>
    <mergeCell ref="B27:C27"/>
    <mergeCell ref="B21:C21"/>
    <mergeCell ref="B11:C11"/>
    <mergeCell ref="B23:C23"/>
    <mergeCell ref="B14:C14"/>
    <mergeCell ref="B17:C17"/>
    <mergeCell ref="B8:C8"/>
    <mergeCell ref="B10:C10"/>
    <mergeCell ref="B28:C28"/>
    <mergeCell ref="A35:C37"/>
    <mergeCell ref="B9:C9"/>
    <mergeCell ref="B6:C6"/>
    <mergeCell ref="B24:C24"/>
    <mergeCell ref="B15:C15"/>
    <mergeCell ref="B33:C33"/>
    <mergeCell ref="B20:C20"/>
    <mergeCell ref="B32:C32"/>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M44"/>
  <sheetViews>
    <sheetView showGridLines="0" workbookViewId="0">
      <selection activeCell="A1" sqref="A1"/>
    </sheetView>
  </sheetViews>
  <sheetFormatPr baseColWidth="8" defaultRowHeight="15"/>
  <cols>
    <col width="42" customWidth="1" min="1" max="1"/>
    <col width="34" customWidth="1" min="2" max="2"/>
    <col width="22" customWidth="1" min="3" max="3"/>
    <col width="3" customWidth="1" min="4" max="4"/>
    <col width="34" customWidth="1" min="5" max="5"/>
    <col width="3" customWidth="1" min="6" max="6"/>
    <col width="18" customWidth="1" min="7" max="7"/>
    <col width="3" customWidth="1" min="8" max="8"/>
    <col width="10" customWidth="1" min="9" max="9"/>
    <col width="3" customWidth="1" min="10" max="10"/>
    <col width="14" customWidth="1" min="11" max="11"/>
    <col width="3" customWidth="1" min="12" max="12"/>
    <col width="36" customWidth="1" min="13" max="13"/>
  </cols>
  <sheetData>
    <row r="1" ht="30" customHeight="1">
      <c r="B1" s="1" t="inlineStr">
        <is>
          <t>estateco.ai</t>
        </is>
      </c>
      <c r="M1" s="2" t="inlineStr">
        <is>
          <t>Speist die Auswahlfelder</t>
        </is>
      </c>
    </row>
    <row r="2" ht="24" customHeight="1">
      <c r="A2" s="3" t="inlineStr">
        <is>
          <t>Auswahllisten</t>
        </is>
      </c>
      <c r="B2" s="4" t="n"/>
      <c r="C2" s="4" t="n"/>
      <c r="D2" s="4" t="n"/>
      <c r="E2" s="4" t="n"/>
      <c r="F2" s="4" t="n"/>
      <c r="G2" s="4" t="n"/>
      <c r="H2" s="4" t="n"/>
      <c r="I2" s="4" t="n"/>
      <c r="J2" s="4" t="n"/>
      <c r="K2" s="4" t="n"/>
      <c r="L2" s="4" t="n"/>
      <c r="M2" s="4" t="n"/>
    </row>
    <row r="4" ht="28" customHeight="1">
      <c r="A4" s="12" t="inlineStr">
        <is>
          <t>Kategorie</t>
        </is>
      </c>
      <c r="B4" s="12" t="inlineStr">
        <is>
          <t>Standard-Einordnung</t>
        </is>
      </c>
      <c r="C4" s="12" t="inlineStr">
        <is>
          <t>Umlagefähig (Standard)</t>
        </is>
      </c>
      <c r="E4" s="12" t="inlineStr">
        <is>
          <t>Steuerliche Einordnung</t>
        </is>
      </c>
      <c r="G4" s="12" t="inlineStr">
        <is>
          <t>Einheit</t>
        </is>
      </c>
      <c r="I4" s="12" t="inlineStr">
        <is>
          <t>Ja / Nein</t>
        </is>
      </c>
      <c r="K4" s="12" t="inlineStr">
        <is>
          <t>Umlagefähig</t>
        </is>
      </c>
      <c r="M4" s="12" t="inlineStr">
        <is>
          <t>Einnahmeart</t>
        </is>
      </c>
    </row>
    <row r="5">
      <c r="A5" s="13" t="inlineStr">
        <is>
          <t>Grundsteuer</t>
        </is>
      </c>
      <c r="B5" s="13" t="inlineStr">
        <is>
          <t>Sofort abziehbare Werbungskosten</t>
        </is>
      </c>
      <c r="C5" s="13" t="inlineStr">
        <is>
          <t>Ja</t>
        </is>
      </c>
      <c r="E5" s="13" t="inlineStr">
        <is>
          <t>Sofort abziehbare Werbungskosten</t>
        </is>
      </c>
      <c r="G5" s="14" t="inlineStr">
        <is>
          <t>Gesamtobjekt</t>
        </is>
      </c>
      <c r="I5" s="13" t="inlineStr">
        <is>
          <t>Ja</t>
        </is>
      </c>
      <c r="K5" s="13" t="inlineStr">
        <is>
          <t>Ja</t>
        </is>
      </c>
      <c r="M5" s="13" t="inlineStr">
        <is>
          <t>Kaltmiete</t>
        </is>
      </c>
    </row>
    <row r="6">
      <c r="A6" s="13" t="inlineStr">
        <is>
          <t>Wasser / Abwasser</t>
        </is>
      </c>
      <c r="B6" s="13" t="inlineStr">
        <is>
          <t>Sofort abziehbare Werbungskosten</t>
        </is>
      </c>
      <c r="C6" s="13" t="inlineStr">
        <is>
          <t>Ja</t>
        </is>
      </c>
      <c r="E6" s="13" t="inlineStr">
        <is>
          <t>Sanierung, Einordnung offen</t>
        </is>
      </c>
      <c r="G6" s="14" t="inlineStr">
        <is>
          <t>EG links</t>
        </is>
      </c>
      <c r="I6" s="13" t="inlineStr">
        <is>
          <t>Nein</t>
        </is>
      </c>
      <c r="K6" s="13" t="inlineStr">
        <is>
          <t>Nein</t>
        </is>
      </c>
      <c r="M6" s="13" t="inlineStr">
        <is>
          <t>Nebenkosten-Vorauszahlung</t>
        </is>
      </c>
    </row>
    <row r="7">
      <c r="A7" s="13" t="inlineStr">
        <is>
          <t>Müllabfuhr</t>
        </is>
      </c>
      <c r="B7" s="13" t="inlineStr">
        <is>
          <t>Sofort abziehbare Werbungskosten</t>
        </is>
      </c>
      <c r="C7" s="13" t="inlineStr">
        <is>
          <t>Ja</t>
        </is>
      </c>
      <c r="E7" s="13" t="inlineStr">
        <is>
          <t>Herstellungskosten (nur AfA)</t>
        </is>
      </c>
      <c r="G7" s="14" t="inlineStr">
        <is>
          <t>EG rechts</t>
        </is>
      </c>
      <c r="K7" s="13" t="inlineStr">
        <is>
          <t>Teilweise</t>
        </is>
      </c>
      <c r="M7" s="13" t="inlineStr">
        <is>
          <t>Nebenkosten-Nachzahlung</t>
        </is>
      </c>
    </row>
    <row r="8">
      <c r="A8" s="13" t="inlineStr">
        <is>
          <t>Straßenreinigung / Winterdienst</t>
        </is>
      </c>
      <c r="B8" s="13" t="inlineStr">
        <is>
          <t>Sofort abziehbare Werbungskosten</t>
        </is>
      </c>
      <c r="C8" s="13" t="inlineStr">
        <is>
          <t>Ja</t>
        </is>
      </c>
      <c r="E8" s="13" t="inlineStr">
        <is>
          <t>Nicht abziehbar</t>
        </is>
      </c>
      <c r="G8" s="14" t="inlineStr">
        <is>
          <t>1. OG links</t>
        </is>
      </c>
      <c r="K8" s="13" t="inlineStr">
        <is>
          <t>noch prüfen</t>
        </is>
      </c>
      <c r="M8" s="13" t="inlineStr">
        <is>
          <t>Stellplatz / Garage</t>
        </is>
      </c>
    </row>
    <row r="9">
      <c r="A9" s="13" t="inlineStr">
        <is>
          <t>Schornsteinfeger</t>
        </is>
      </c>
      <c r="B9" s="13" t="inlineStr">
        <is>
          <t>Sofort abziehbare Werbungskosten</t>
        </is>
      </c>
      <c r="C9" s="13" t="inlineStr">
        <is>
          <t>Ja</t>
        </is>
      </c>
      <c r="E9" s="13" t="inlineStr">
        <is>
          <t>Durchlaufender Posten</t>
        </is>
      </c>
      <c r="G9" s="14" t="inlineStr">
        <is>
          <t>1. OG rechts</t>
        </is>
      </c>
      <c r="M9" s="13" t="inlineStr">
        <is>
          <t>Miete und Nebenkosten (Sammelzahlung)</t>
        </is>
      </c>
    </row>
    <row r="10">
      <c r="A10" s="13" t="inlineStr">
        <is>
          <t>Heizung / Brennstoffe</t>
        </is>
      </c>
      <c r="B10" s="13" t="inlineStr">
        <is>
          <t>Sofort abziehbare Werbungskosten</t>
        </is>
      </c>
      <c r="C10" s="13" t="inlineStr">
        <is>
          <t>Ja</t>
        </is>
      </c>
      <c r="G10" s="14" t="inlineStr">
        <is>
          <t>Garage 1</t>
        </is>
      </c>
      <c r="M10" s="13" t="inlineStr">
        <is>
          <t>Einbehaltene Kaution</t>
        </is>
      </c>
    </row>
    <row r="11">
      <c r="A11" s="13" t="inlineStr">
        <is>
          <t>Allgemeinstrom</t>
        </is>
      </c>
      <c r="B11" s="13" t="inlineStr">
        <is>
          <t>Sofort abziehbare Werbungskosten</t>
        </is>
      </c>
      <c r="C11" s="13" t="inlineStr">
        <is>
          <t>Ja</t>
        </is>
      </c>
      <c r="G11" s="14" t="inlineStr">
        <is>
          <t>Garage 2</t>
        </is>
      </c>
      <c r="M11" s="13" t="inlineStr">
        <is>
          <t>Zuschuss / Fördermittel</t>
        </is>
      </c>
    </row>
    <row r="12">
      <c r="A12" s="13" t="inlineStr">
        <is>
          <t>Wartung / Prüfungen</t>
        </is>
      </c>
      <c r="B12" s="13" t="inlineStr">
        <is>
          <t>Sofort abziehbare Werbungskosten</t>
        </is>
      </c>
      <c r="C12" s="13" t="inlineStr">
        <is>
          <t>Teilweise</t>
        </is>
      </c>
      <c r="M12" s="13" t="inlineStr">
        <is>
          <t>Sonstige Einnahme</t>
        </is>
      </c>
    </row>
    <row r="13">
      <c r="A13" s="13" t="inlineStr">
        <is>
          <t>Hausreinigung / Gartenpflege</t>
        </is>
      </c>
      <c r="B13" s="13" t="inlineStr">
        <is>
          <t>Sofort abziehbare Werbungskosten</t>
        </is>
      </c>
      <c r="C13" s="13" t="inlineStr">
        <is>
          <t>Ja</t>
        </is>
      </c>
    </row>
    <row r="14">
      <c r="A14" s="13" t="inlineStr">
        <is>
          <t>Versicherungen</t>
        </is>
      </c>
      <c r="B14" s="13" t="inlineStr">
        <is>
          <t>Sofort abziehbare Werbungskosten</t>
        </is>
      </c>
      <c r="C14" s="13" t="inlineStr">
        <is>
          <t>Ja</t>
        </is>
      </c>
    </row>
    <row r="15">
      <c r="A15" s="13" t="inlineStr">
        <is>
          <t>Hausverwaltung</t>
        </is>
      </c>
      <c r="B15" s="13" t="inlineStr">
        <is>
          <t>Sofort abziehbare Werbungskosten</t>
        </is>
      </c>
      <c r="C15" s="13" t="inlineStr">
        <is>
          <t>Nein</t>
        </is>
      </c>
    </row>
    <row r="16">
      <c r="A16" s="13" t="inlineStr">
        <is>
          <t>Schuldzinsen</t>
        </is>
      </c>
      <c r="B16" s="13" t="inlineStr">
        <is>
          <t>Sofort abziehbare Werbungskosten</t>
        </is>
      </c>
      <c r="C16" s="13" t="inlineStr">
        <is>
          <t>Nein</t>
        </is>
      </c>
    </row>
    <row r="17">
      <c r="A17" s="13" t="inlineStr">
        <is>
          <t>Finanzierungskosten / Geldbeschaffung</t>
        </is>
      </c>
      <c r="B17" s="13" t="inlineStr">
        <is>
          <t>Sofort abziehbare Werbungskosten</t>
        </is>
      </c>
      <c r="C17" s="13" t="inlineStr">
        <is>
          <t>Nein</t>
        </is>
      </c>
    </row>
    <row r="18">
      <c r="A18" s="13" t="inlineStr">
        <is>
          <t>Instandhaltung / Reparatur</t>
        </is>
      </c>
      <c r="B18" s="13" t="inlineStr">
        <is>
          <t>Sofort abziehbare Werbungskosten</t>
        </is>
      </c>
      <c r="C18" s="13" t="inlineStr">
        <is>
          <t>Nein</t>
        </is>
      </c>
    </row>
    <row r="19">
      <c r="A19" s="13" t="inlineStr">
        <is>
          <t>Sanierung Abbruch / Rohbau</t>
        </is>
      </c>
      <c r="B19" s="13" t="inlineStr">
        <is>
          <t>Sanierung, Einordnung offen</t>
        </is>
      </c>
      <c r="C19" s="13" t="inlineStr">
        <is>
          <t>Nein</t>
        </is>
      </c>
    </row>
    <row r="20">
      <c r="A20" s="13" t="inlineStr">
        <is>
          <t>Sanierung Elektro</t>
        </is>
      </c>
      <c r="B20" s="13" t="inlineStr">
        <is>
          <t>Sanierung, Einordnung offen</t>
        </is>
      </c>
      <c r="C20" s="13" t="inlineStr">
        <is>
          <t>Nein</t>
        </is>
      </c>
    </row>
    <row r="21">
      <c r="A21" s="13" t="inlineStr">
        <is>
          <t>Sanierung Sanitär / Heizung</t>
        </is>
      </c>
      <c r="B21" s="13" t="inlineStr">
        <is>
          <t>Sanierung, Einordnung offen</t>
        </is>
      </c>
      <c r="C21" s="13" t="inlineStr">
        <is>
          <t>Nein</t>
        </is>
      </c>
    </row>
    <row r="22">
      <c r="A22" s="13" t="inlineStr">
        <is>
          <t>Sanierung Fenster / Türen</t>
        </is>
      </c>
      <c r="B22" s="13" t="inlineStr">
        <is>
          <t>Sanierung, Einordnung offen</t>
        </is>
      </c>
      <c r="C22" s="13" t="inlineStr">
        <is>
          <t>Nein</t>
        </is>
      </c>
    </row>
    <row r="23">
      <c r="A23" s="13" t="inlineStr">
        <is>
          <t>Sanierung Boden / Maler / Fliesen</t>
        </is>
      </c>
      <c r="B23" s="13" t="inlineStr">
        <is>
          <t>Sanierung, Einordnung offen</t>
        </is>
      </c>
      <c r="C23" s="13" t="inlineStr">
        <is>
          <t>Nein</t>
        </is>
      </c>
    </row>
    <row r="24">
      <c r="A24" s="13" t="inlineStr">
        <is>
          <t>Sanierung Küche / Einbauten</t>
        </is>
      </c>
      <c r="B24" s="13" t="inlineStr">
        <is>
          <t>Sanierung, Einordnung offen</t>
        </is>
      </c>
      <c r="C24" s="13" t="inlineStr">
        <is>
          <t>Nein</t>
        </is>
      </c>
    </row>
    <row r="25">
      <c r="A25" s="13" t="inlineStr">
        <is>
          <t>Sanierung Material (Eigenkauf)</t>
        </is>
      </c>
      <c r="B25" s="13" t="inlineStr">
        <is>
          <t>Sanierung, Einordnung offen</t>
        </is>
      </c>
      <c r="C25" s="13" t="inlineStr">
        <is>
          <t>Nein</t>
        </is>
      </c>
    </row>
    <row r="26">
      <c r="A26" s="13" t="inlineStr">
        <is>
          <t>Sanierung Architekt / Statik / Genehmigung</t>
        </is>
      </c>
      <c r="B26" s="13" t="inlineStr">
        <is>
          <t>Sanierung, Einordnung offen</t>
        </is>
      </c>
      <c r="C26" s="13" t="inlineStr">
        <is>
          <t>Nein</t>
        </is>
      </c>
    </row>
    <row r="27">
      <c r="A27" s="13" t="inlineStr">
        <is>
          <t>Sanierung nicht näher aufgeteilt</t>
        </is>
      </c>
      <c r="B27" s="13" t="inlineStr">
        <is>
          <t>Sanierung, Einordnung offen</t>
        </is>
      </c>
      <c r="C27" s="13" t="inlineStr">
        <is>
          <t>Nein</t>
        </is>
      </c>
    </row>
    <row r="28">
      <c r="A28" s="13" t="inlineStr">
        <is>
          <t>Fahrtkosten</t>
        </is>
      </c>
      <c r="B28" s="13" t="inlineStr">
        <is>
          <t>Sofort abziehbare Werbungskosten</t>
        </is>
      </c>
      <c r="C28" s="13" t="inlineStr">
        <is>
          <t>Nein</t>
        </is>
      </c>
    </row>
    <row r="29">
      <c r="A29" s="13" t="inlineStr">
        <is>
          <t>Porto / Telefon / Software</t>
        </is>
      </c>
      <c r="B29" s="13" t="inlineStr">
        <is>
          <t>Sofort abziehbare Werbungskosten</t>
        </is>
      </c>
      <c r="C29" s="13" t="inlineStr">
        <is>
          <t>Nein</t>
        </is>
      </c>
    </row>
    <row r="30">
      <c r="A30" s="13" t="inlineStr">
        <is>
          <t>Steuerberatung</t>
        </is>
      </c>
      <c r="B30" s="13" t="inlineStr">
        <is>
          <t>Sofort abziehbare Werbungskosten</t>
        </is>
      </c>
      <c r="C30" s="13" t="inlineStr">
        <is>
          <t>Nein</t>
        </is>
      </c>
    </row>
    <row r="31">
      <c r="A31" s="13" t="inlineStr">
        <is>
          <t>Rechts- und Gerichtskosten</t>
        </is>
      </c>
      <c r="B31" s="13" t="inlineStr">
        <is>
          <t>Sofort abziehbare Werbungskosten</t>
        </is>
      </c>
      <c r="C31" s="13" t="inlineStr">
        <is>
          <t>Nein</t>
        </is>
      </c>
    </row>
    <row r="32">
      <c r="A32" s="13" t="inlineStr">
        <is>
          <t>Inserate / Maklerkosten</t>
        </is>
      </c>
      <c r="B32" s="13" t="inlineStr">
        <is>
          <t>Sofort abziehbare Werbungskosten</t>
        </is>
      </c>
      <c r="C32" s="13" t="inlineStr">
        <is>
          <t>Nein</t>
        </is>
      </c>
    </row>
    <row r="33">
      <c r="A33" s="13" t="inlineStr">
        <is>
          <t>Mitgliedsbeiträge (Haus und Grund o. ä.)</t>
        </is>
      </c>
      <c r="B33" s="13" t="inlineStr">
        <is>
          <t>Sofort abziehbare Werbungskosten</t>
        </is>
      </c>
      <c r="C33" s="13" t="inlineStr">
        <is>
          <t>Nein</t>
        </is>
      </c>
    </row>
    <row r="34">
      <c r="A34" s="13" t="inlineStr">
        <is>
          <t>Kontoführung</t>
        </is>
      </c>
      <c r="B34" s="13" t="inlineStr">
        <is>
          <t>Sofort abziehbare Werbungskosten</t>
        </is>
      </c>
      <c r="C34" s="13" t="inlineStr">
        <is>
          <t>Nein</t>
        </is>
      </c>
    </row>
    <row r="35">
      <c r="A35" s="13" t="inlineStr">
        <is>
          <t>Grundsteuer und Abwasser (Sammelzahlung)</t>
        </is>
      </c>
      <c r="B35" s="13" t="inlineStr">
        <is>
          <t>Sofort abziehbare Werbungskosten</t>
        </is>
      </c>
      <c r="C35" s="13" t="inlineStr">
        <is>
          <t>noch prüfen</t>
        </is>
      </c>
    </row>
    <row r="36">
      <c r="A36" s="13" t="inlineStr">
        <is>
          <t>Strom und Wasser (Sammelbetrag)</t>
        </is>
      </c>
      <c r="B36" s="13" t="inlineStr">
        <is>
          <t>Sofort abziehbare Werbungskosten</t>
        </is>
      </c>
      <c r="C36" s="13" t="inlineStr">
        <is>
          <t>noch prüfen</t>
        </is>
      </c>
    </row>
    <row r="37">
      <c r="A37" s="13" t="inlineStr">
        <is>
          <t>Sonstiges</t>
        </is>
      </c>
      <c r="B37" s="13" t="inlineStr">
        <is>
          <t>Sofort abziehbare Werbungskosten</t>
        </is>
      </c>
      <c r="C37" s="13" t="inlineStr">
        <is>
          <t>noch prüfen</t>
        </is>
      </c>
    </row>
    <row r="40">
      <c r="A40" s="10" t="inlineStr">
        <is>
          <t>Neue Kategorien unten anfügen (bis Zeile 60), die Auswahlfelder greifen automatisch. Die Standard-Einordnung ist ein Vorschlag; in 'Belege' kann sie je Zeile überschrieben werden. Einheiten (Spalte G) an das eigene Objekt anpassen.</t>
        </is>
      </c>
    </row>
    <row r="41"/>
    <row r="42"/>
    <row r="44">
      <c r="A44" s="11" t="inlineStr">
        <is>
          <t>Vorlage von estateco.ai, Version 1.0 (Stand 03.09.2026). Keine Steuer- oder Rechtsberatung, im Zweifel den Steuerberater fragen.</t>
        </is>
      </c>
    </row>
  </sheetData>
  <mergeCells count="1">
    <mergeCell ref="A40:M42"/>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N300"/>
  <sheetViews>
    <sheetView showGridLines="0" workbookViewId="0">
      <pane ySplit="4" topLeftCell="A5" activePane="bottomLeft" state="frozen"/>
      <selection pane="bottomLeft" activeCell="A1" sqref="A1"/>
    </sheetView>
  </sheetViews>
  <sheetFormatPr baseColWidth="8" defaultRowHeight="15"/>
  <cols>
    <col width="6" customWidth="1" min="1" max="1"/>
    <col width="14" customWidth="1" min="2" max="2"/>
    <col width="14" customWidth="1" min="3" max="3"/>
    <col width="26" customWidth="1" min="4" max="4"/>
    <col width="36" customWidth="1" min="5" max="5"/>
    <col width="32" customWidth="1" min="6" max="6"/>
    <col width="14" customWidth="1" min="7" max="7"/>
    <col width="13" customWidth="1" min="8" max="8"/>
    <col width="13" customWidth="1" min="9" max="9"/>
    <col width="32" customWidth="1" min="10" max="10"/>
    <col width="12" customWidth="1" min="11" max="11"/>
    <col width="13" customWidth="1" min="12" max="12"/>
    <col width="13" customWidth="1" min="13" max="13"/>
    <col width="30" customWidth="1" min="14" max="14"/>
  </cols>
  <sheetData>
    <row r="1" ht="30" customHeight="1">
      <c r="B1" s="1" t="inlineStr">
        <is>
          <t>estateco.ai</t>
        </is>
      </c>
      <c r="N1" s="2" t="inlineStr">
        <is>
          <t>Vorlage für Vermieter</t>
        </is>
      </c>
    </row>
    <row r="2" ht="24" customHeight="1">
      <c r="A2" s="3" t="inlineStr">
        <is>
          <t>Belege 2025: Ausgaben nach Zahlungsdatum</t>
        </is>
      </c>
      <c r="B2" s="4" t="n"/>
      <c r="C2" s="4" t="n"/>
      <c r="D2" s="4" t="n"/>
      <c r="E2" s="4" t="n"/>
      <c r="F2" s="4" t="n"/>
      <c r="G2" s="4" t="n"/>
      <c r="H2" s="4" t="n"/>
      <c r="I2" s="4" t="n"/>
      <c r="J2" s="4" t="n"/>
      <c r="K2" s="4" t="n"/>
      <c r="L2" s="4" t="n"/>
      <c r="M2" s="4" t="n"/>
      <c r="N2" s="4" t="n"/>
    </row>
    <row r="3">
      <c r="A3" s="5" t="inlineStr">
        <is>
          <t>Maßgeblich ist das Zahlungsdatum (Abflussprinzip, § 11 EStG). Beispielzeilen löschen und eigene Belege eintragen.</t>
        </is>
      </c>
      <c r="G3" s="15" t="inlineStr">
        <is>
          <t>Summe brutto:</t>
        </is>
      </c>
      <c r="H3" s="16">
        <f>SUM(H5:H300)</f>
        <v/>
      </c>
      <c r="I3" s="15" t="inlineStr">
        <is>
          <t>netto:</t>
        </is>
      </c>
      <c r="J3" s="16">
        <f>SUM(I5:I300)</f>
        <v/>
      </c>
    </row>
    <row r="4" ht="28" customHeight="1">
      <c r="A4" s="12" t="inlineStr">
        <is>
          <t>Nr.</t>
        </is>
      </c>
      <c r="B4" s="12" t="inlineStr">
        <is>
          <t>Zahlungsdatum</t>
        </is>
      </c>
      <c r="C4" s="12" t="inlineStr">
        <is>
          <t>Rechnungsdatum</t>
        </is>
      </c>
      <c r="D4" s="12" t="inlineStr">
        <is>
          <t>Empfänger</t>
        </is>
      </c>
      <c r="E4" s="12" t="inlineStr">
        <is>
          <t>Beschreibung</t>
        </is>
      </c>
      <c r="F4" s="12" t="inlineStr">
        <is>
          <t>Kategorie</t>
        </is>
      </c>
      <c r="G4" s="12" t="inlineStr">
        <is>
          <t>Einheit</t>
        </is>
      </c>
      <c r="H4" s="12" t="inlineStr">
        <is>
          <t>Brutto €</t>
        </is>
      </c>
      <c r="I4" s="12" t="inlineStr">
        <is>
          <t>Netto €</t>
        </is>
      </c>
      <c r="J4" s="12" t="inlineStr">
        <is>
          <t>Steuerliche Einordnung</t>
        </is>
      </c>
      <c r="K4" s="12" t="inlineStr">
        <is>
          <t>15-%-Grenze relevant</t>
        </is>
      </c>
      <c r="L4" s="12" t="inlineStr">
        <is>
          <t>Umlagefähig</t>
        </is>
      </c>
      <c r="M4" s="12" t="inlineStr">
        <is>
          <t>Zahlungsnachweis liegt vor</t>
        </is>
      </c>
      <c r="N4" s="12" t="inlineStr">
        <is>
          <t>Notiz</t>
        </is>
      </c>
    </row>
    <row r="5">
      <c r="A5" s="14" t="n">
        <v>1</v>
      </c>
      <c r="B5" s="17" t="n">
        <v>45688</v>
      </c>
      <c r="C5" s="17" t="n"/>
      <c r="D5" s="14" t="inlineStr">
        <is>
          <t>Stadtwerke Musterstadt</t>
        </is>
      </c>
      <c r="E5" s="14" t="inlineStr">
        <is>
          <t>Abschlag Allgemeinstrom</t>
        </is>
      </c>
      <c r="F5" s="14" t="inlineStr">
        <is>
          <t>Allgemeinstrom</t>
        </is>
      </c>
      <c r="G5" s="14" t="inlineStr">
        <is>
          <t>Gesamtobjekt</t>
        </is>
      </c>
      <c r="H5" s="18" t="n">
        <v>48</v>
      </c>
      <c r="I5" s="18" t="n">
        <v>40.34</v>
      </c>
      <c r="J5" s="13">
        <f>IF(F5="","",IFERROR(INDEX(Listen!$B$5:$B$60,MATCH(F5,Listen!$A$5:$A$60,0)),""))</f>
        <v/>
      </c>
      <c r="K5" s="13">
        <f>IF(F5="","",IF(OR(LEFT(F5,9)="Sanierung",F5="Instandhaltung / Reparatur"),"Ja","Nein"))</f>
        <v/>
      </c>
      <c r="L5" s="13">
        <f>IF(F5="","",IFERROR(INDEX(Listen!$C$5:$C$60,MATCH(F5,Listen!$A$5:$A$60,0)),""))</f>
        <v/>
      </c>
      <c r="M5" s="14" t="inlineStr">
        <is>
          <t>Ja</t>
        </is>
      </c>
      <c r="N5" s="14" t="n"/>
    </row>
    <row r="6">
      <c r="A6" s="14" t="n">
        <v>2</v>
      </c>
      <c r="B6" s="17" t="n">
        <v>45688</v>
      </c>
      <c r="C6" s="17" t="n"/>
      <c r="D6" s="14" t="inlineStr">
        <is>
          <t>Stadtwerke Musterstadt</t>
        </is>
      </c>
      <c r="E6" s="14" t="inlineStr">
        <is>
          <t>Abschlag Wasser</t>
        </is>
      </c>
      <c r="F6" s="14" t="inlineStr">
        <is>
          <t>Wasser / Abwasser</t>
        </is>
      </c>
      <c r="G6" s="14" t="inlineStr">
        <is>
          <t>Gesamtobjekt</t>
        </is>
      </c>
      <c r="H6" s="18" t="n">
        <v>95</v>
      </c>
      <c r="I6" s="18" t="n">
        <v>88.79000000000001</v>
      </c>
      <c r="J6" s="13">
        <f>IF(F6="","",IFERROR(INDEX(Listen!$B$5:$B$60,MATCH(F6,Listen!$A$5:$A$60,0)),""))</f>
        <v/>
      </c>
      <c r="K6" s="13">
        <f>IF(F6="","",IF(OR(LEFT(F6,9)="Sanierung",F6="Instandhaltung / Reparatur"),"Ja","Nein"))</f>
        <v/>
      </c>
      <c r="L6" s="13">
        <f>IF(F6="","",IFERROR(INDEX(Listen!$C$5:$C$60,MATCH(F6,Listen!$A$5:$A$60,0)),""))</f>
        <v/>
      </c>
      <c r="M6" s="14" t="inlineStr">
        <is>
          <t>Ja</t>
        </is>
      </c>
      <c r="N6" s="14" t="n"/>
    </row>
    <row r="7">
      <c r="A7" s="14" t="n">
        <v>3</v>
      </c>
      <c r="B7" s="17" t="n">
        <v>45702</v>
      </c>
      <c r="C7" s="17" t="n">
        <v>45691</v>
      </c>
      <c r="D7" s="14" t="inlineStr">
        <is>
          <t>Gebäudeversicherung AG</t>
        </is>
      </c>
      <c r="E7" s="14" t="inlineStr">
        <is>
          <t>Wohngebäudeversicherung Jahresbeitrag</t>
        </is>
      </c>
      <c r="F7" s="14" t="inlineStr">
        <is>
          <t>Versicherungen</t>
        </is>
      </c>
      <c r="G7" s="14" t="inlineStr">
        <is>
          <t>Gesamtobjekt</t>
        </is>
      </c>
      <c r="H7" s="18" t="n">
        <v>1240.5</v>
      </c>
      <c r="I7" s="18" t="n">
        <v>1240.5</v>
      </c>
      <c r="J7" s="13">
        <f>IF(F7="","",IFERROR(INDEX(Listen!$B$5:$B$60,MATCH(F7,Listen!$A$5:$A$60,0)),""))</f>
        <v/>
      </c>
      <c r="K7" s="13">
        <f>IF(F7="","",IF(OR(LEFT(F7,9)="Sanierung",F7="Instandhaltung / Reparatur"),"Ja","Nein"))</f>
        <v/>
      </c>
      <c r="L7" s="13">
        <f>IF(F7="","",IFERROR(INDEX(Listen!$C$5:$C$60,MATCH(F7,Listen!$A$5:$A$60,0)),""))</f>
        <v/>
      </c>
      <c r="M7" s="14" t="inlineStr">
        <is>
          <t>Ja</t>
        </is>
      </c>
      <c r="N7" s="14" t="n"/>
    </row>
    <row r="8">
      <c r="A8" s="14" t="n">
        <v>4</v>
      </c>
      <c r="B8" s="17" t="n">
        <v>45716</v>
      </c>
      <c r="C8" s="17" t="n"/>
      <c r="D8" s="14" t="inlineStr">
        <is>
          <t>Musterbank</t>
        </is>
      </c>
      <c r="E8" s="14" t="inlineStr">
        <is>
          <t>Schuldzinsen Darlehen (nur Zinsanteil)</t>
        </is>
      </c>
      <c r="F8" s="14" t="inlineStr">
        <is>
          <t>Schuldzinsen</t>
        </is>
      </c>
      <c r="G8" s="14" t="inlineStr">
        <is>
          <t>Gesamtobjekt</t>
        </is>
      </c>
      <c r="H8" s="18" t="n">
        <v>612.4</v>
      </c>
      <c r="I8" s="18" t="n">
        <v>612.4</v>
      </c>
      <c r="J8" s="13">
        <f>IF(F8="","",IFERROR(INDEX(Listen!$B$5:$B$60,MATCH(F8,Listen!$A$5:$A$60,0)),""))</f>
        <v/>
      </c>
      <c r="K8" s="13">
        <f>IF(F8="","",IF(OR(LEFT(F8,9)="Sanierung",F8="Instandhaltung / Reparatur"),"Ja","Nein"))</f>
        <v/>
      </c>
      <c r="L8" s="13">
        <f>IF(F8="","",IFERROR(INDEX(Listen!$C$5:$C$60,MATCH(F8,Listen!$A$5:$A$60,0)),""))</f>
        <v/>
      </c>
      <c r="M8" s="14" t="inlineStr">
        <is>
          <t>Ja</t>
        </is>
      </c>
      <c r="N8" s="14" t="n"/>
    </row>
    <row r="9">
      <c r="A9" s="14" t="n">
        <v>5</v>
      </c>
      <c r="B9" s="17" t="n">
        <v>45726</v>
      </c>
      <c r="C9" s="17" t="n">
        <v>45720</v>
      </c>
      <c r="D9" s="14" t="inlineStr">
        <is>
          <t>Schornsteinfeger Meister</t>
        </is>
      </c>
      <c r="E9" s="14" t="inlineStr">
        <is>
          <t>Kehrung und Feuerstättenschau</t>
        </is>
      </c>
      <c r="F9" s="14" t="inlineStr">
        <is>
          <t>Schornsteinfeger</t>
        </is>
      </c>
      <c r="G9" s="14" t="inlineStr">
        <is>
          <t>Gesamtobjekt</t>
        </is>
      </c>
      <c r="H9" s="18" t="n">
        <v>96.3</v>
      </c>
      <c r="I9" s="18" t="n">
        <v>80.92</v>
      </c>
      <c r="J9" s="13">
        <f>IF(F9="","",IFERROR(INDEX(Listen!$B$5:$B$60,MATCH(F9,Listen!$A$5:$A$60,0)),""))</f>
        <v/>
      </c>
      <c r="K9" s="13">
        <f>IF(F9="","",IF(OR(LEFT(F9,9)="Sanierung",F9="Instandhaltung / Reparatur"),"Ja","Nein"))</f>
        <v/>
      </c>
      <c r="L9" s="13">
        <f>IF(F9="","",IFERROR(INDEX(Listen!$C$5:$C$60,MATCH(F9,Listen!$A$5:$A$60,0)),""))</f>
        <v/>
      </c>
      <c r="M9" s="14" t="inlineStr">
        <is>
          <t>Ja</t>
        </is>
      </c>
      <c r="N9" s="14" t="n"/>
    </row>
    <row r="10">
      <c r="A10" s="14" t="n">
        <v>6</v>
      </c>
      <c r="B10" s="17" t="n">
        <v>45754</v>
      </c>
      <c r="C10" s="17" t="n">
        <v>45749</v>
      </c>
      <c r="D10" s="14" t="inlineStr">
        <is>
          <t>Dachdecker Beispiel GmbH</t>
        </is>
      </c>
      <c r="E10" s="14" t="inlineStr">
        <is>
          <t>Reparatur Dachziegel nach Sturm</t>
        </is>
      </c>
      <c r="F10" s="14" t="inlineStr">
        <is>
          <t>Instandhaltung / Reparatur</t>
        </is>
      </c>
      <c r="G10" s="14" t="inlineStr">
        <is>
          <t>Gesamtobjekt</t>
        </is>
      </c>
      <c r="H10" s="18" t="n">
        <v>890</v>
      </c>
      <c r="I10" s="18" t="n">
        <v>747.9</v>
      </c>
      <c r="J10" s="13">
        <f>IF(F10="","",IFERROR(INDEX(Listen!$B$5:$B$60,MATCH(F10,Listen!$A$5:$A$60,0)),""))</f>
        <v/>
      </c>
      <c r="K10" s="13">
        <f>IF(F10="","",IF(OR(LEFT(F10,9)="Sanierung",F10="Instandhaltung / Reparatur"),"Ja","Nein"))</f>
        <v/>
      </c>
      <c r="L10" s="13">
        <f>IF(F10="","",IFERROR(INDEX(Listen!$C$5:$C$60,MATCH(F10,Listen!$A$5:$A$60,0)),""))</f>
        <v/>
      </c>
      <c r="M10" s="14" t="inlineStr">
        <is>
          <t>Ja</t>
        </is>
      </c>
      <c r="N10" s="14" t="n"/>
    </row>
    <row r="11">
      <c r="A11" s="14" t="n">
        <v>7</v>
      </c>
      <c r="B11" s="17" t="n">
        <v>45792</v>
      </c>
      <c r="C11" s="17" t="n"/>
      <c r="D11" s="14" t="inlineStr">
        <is>
          <t>Stadt Musterstadt</t>
        </is>
      </c>
      <c r="E11" s="14" t="inlineStr">
        <is>
          <t>Grundsteuer 2. Quartal</t>
        </is>
      </c>
      <c r="F11" s="14" t="inlineStr">
        <is>
          <t>Grundsteuer</t>
        </is>
      </c>
      <c r="G11" s="14" t="inlineStr">
        <is>
          <t>Gesamtobjekt</t>
        </is>
      </c>
      <c r="H11" s="18" t="n">
        <v>210</v>
      </c>
      <c r="I11" s="18" t="n">
        <v>210</v>
      </c>
      <c r="J11" s="13">
        <f>IF(F11="","",IFERROR(INDEX(Listen!$B$5:$B$60,MATCH(F11,Listen!$A$5:$A$60,0)),""))</f>
        <v/>
      </c>
      <c r="K11" s="13">
        <f>IF(F11="","",IF(OR(LEFT(F11,9)="Sanierung",F11="Instandhaltung / Reparatur"),"Ja","Nein"))</f>
        <v/>
      </c>
      <c r="L11" s="13">
        <f>IF(F11="","",IFERROR(INDEX(Listen!$C$5:$C$60,MATCH(F11,Listen!$A$5:$A$60,0)),""))</f>
        <v/>
      </c>
      <c r="M11" s="14" t="inlineStr">
        <is>
          <t>Ja</t>
        </is>
      </c>
      <c r="N11" s="14" t="n"/>
    </row>
    <row r="12">
      <c r="A12" s="14" t="n">
        <v>8</v>
      </c>
      <c r="B12" s="17" t="n">
        <v>45838</v>
      </c>
      <c r="C12" s="17" t="n"/>
      <c r="D12" s="14" t="inlineStr">
        <is>
          <t>Musterbank</t>
        </is>
      </c>
      <c r="E12" s="14" t="inlineStr">
        <is>
          <t>Kontoführung Mietkonto</t>
        </is>
      </c>
      <c r="F12" s="14" t="inlineStr">
        <is>
          <t>Kontoführung</t>
        </is>
      </c>
      <c r="G12" s="14" t="inlineStr">
        <is>
          <t>Gesamtobjekt</t>
        </is>
      </c>
      <c r="H12" s="18" t="n">
        <v>15</v>
      </c>
      <c r="I12" s="18" t="n">
        <v>15</v>
      </c>
      <c r="J12" s="13">
        <f>IF(F12="","",IFERROR(INDEX(Listen!$B$5:$B$60,MATCH(F12,Listen!$A$5:$A$60,0)),""))</f>
        <v/>
      </c>
      <c r="K12" s="13">
        <f>IF(F12="","",IF(OR(LEFT(F12,9)="Sanierung",F12="Instandhaltung / Reparatur"),"Ja","Nein"))</f>
        <v/>
      </c>
      <c r="L12" s="13">
        <f>IF(F12="","",IFERROR(INDEX(Listen!$C$5:$C$60,MATCH(F12,Listen!$A$5:$A$60,0)),""))</f>
        <v/>
      </c>
      <c r="M12" s="14" t="inlineStr">
        <is>
          <t>Ja</t>
        </is>
      </c>
      <c r="N12" s="14" t="n"/>
    </row>
    <row r="13">
      <c r="A13" s="14" t="n">
        <v>9</v>
      </c>
      <c r="B13" s="17" t="n">
        <v>45895</v>
      </c>
      <c r="C13" s="17" t="n">
        <v>45866</v>
      </c>
      <c r="D13" s="14" t="inlineStr">
        <is>
          <t>Malerbetrieb Beispiel</t>
        </is>
      </c>
      <c r="E13" s="14" t="inlineStr">
        <is>
          <t>Renovierung Wohnung EG rechts nach Auszug</t>
        </is>
      </c>
      <c r="F13" s="14" t="inlineStr">
        <is>
          <t>Sanierung Boden / Maler / Fliesen</t>
        </is>
      </c>
      <c r="G13" s="14" t="inlineStr">
        <is>
          <t>EG rechts</t>
        </is>
      </c>
      <c r="H13" s="18" t="n">
        <v>4165</v>
      </c>
      <c r="I13" s="18" t="n">
        <v>3500</v>
      </c>
      <c r="J13" s="13">
        <f>IF(F13="","",IFERROR(INDEX(Listen!$B$5:$B$60,MATCH(F13,Listen!$A$5:$A$60,0)),""))</f>
        <v/>
      </c>
      <c r="K13" s="13">
        <f>IF(F13="","",IF(OR(LEFT(F13,9)="Sanierung",F13="Instandhaltung / Reparatur"),"Ja","Nein"))</f>
        <v/>
      </c>
      <c r="L13" s="13">
        <f>IF(F13="","",IFERROR(INDEX(Listen!$C$5:$C$60,MATCH(F13,Listen!$A$5:$A$60,0)),""))</f>
        <v/>
      </c>
      <c r="M13" s="14" t="inlineStr">
        <is>
          <t>Ja</t>
        </is>
      </c>
      <c r="N13" s="14" t="n"/>
    </row>
    <row r="14">
      <c r="A14" s="14" t="n">
        <v>10</v>
      </c>
      <c r="B14" s="17" t="n">
        <v>45904</v>
      </c>
      <c r="C14" s="17" t="n">
        <v>45902</v>
      </c>
      <c r="D14" s="14" t="inlineStr">
        <is>
          <t>Sanitär Beispiel GmbH</t>
        </is>
      </c>
      <c r="E14" s="14" t="inlineStr">
        <is>
          <t>Neuer Heizkörper EG rechts</t>
        </is>
      </c>
      <c r="F14" s="14" t="inlineStr">
        <is>
          <t>Sanierung Sanitär / Heizung</t>
        </is>
      </c>
      <c r="G14" s="14" t="inlineStr">
        <is>
          <t>EG rechts</t>
        </is>
      </c>
      <c r="H14" s="18" t="n">
        <v>833</v>
      </c>
      <c r="I14" s="18" t="n">
        <v>700</v>
      </c>
      <c r="J14" s="13">
        <f>IF(F14="","",IFERROR(INDEX(Listen!$B$5:$B$60,MATCH(F14,Listen!$A$5:$A$60,0)),""))</f>
        <v/>
      </c>
      <c r="K14" s="13">
        <f>IF(F14="","",IF(OR(LEFT(F14,9)="Sanierung",F14="Instandhaltung / Reparatur"),"Ja","Nein"))</f>
        <v/>
      </c>
      <c r="L14" s="13">
        <f>IF(F14="","",IFERROR(INDEX(Listen!$C$5:$C$60,MATCH(F14,Listen!$A$5:$A$60,0)),""))</f>
        <v/>
      </c>
      <c r="M14" s="14" t="inlineStr">
        <is>
          <t>Ja</t>
        </is>
      </c>
      <c r="N14" s="14" t="n"/>
    </row>
    <row r="15">
      <c r="A15" s="14" t="n">
        <v>11</v>
      </c>
      <c r="B15" s="17" t="n">
        <v>45961</v>
      </c>
      <c r="C15" s="17" t="n"/>
      <c r="D15" s="14" t="inlineStr">
        <is>
          <t>Hausverwaltung GmbH</t>
        </is>
      </c>
      <c r="E15" s="14" t="inlineStr">
        <is>
          <t>Verwaltergebühr</t>
        </is>
      </c>
      <c r="F15" s="14" t="inlineStr">
        <is>
          <t>Hausverwaltung</t>
        </is>
      </c>
      <c r="G15" s="14" t="inlineStr">
        <is>
          <t>Gesamtobjekt</t>
        </is>
      </c>
      <c r="H15" s="18" t="n">
        <v>178.5</v>
      </c>
      <c r="I15" s="18" t="n">
        <v>150</v>
      </c>
      <c r="J15" s="13">
        <f>IF(F15="","",IFERROR(INDEX(Listen!$B$5:$B$60,MATCH(F15,Listen!$A$5:$A$60,0)),""))</f>
        <v/>
      </c>
      <c r="K15" s="13">
        <f>IF(F15="","",IF(OR(LEFT(F15,9)="Sanierung",F15="Instandhaltung / Reparatur"),"Ja","Nein"))</f>
        <v/>
      </c>
      <c r="L15" s="13">
        <f>IF(F15="","",IFERROR(INDEX(Listen!$C$5:$C$60,MATCH(F15,Listen!$A$5:$A$60,0)),""))</f>
        <v/>
      </c>
      <c r="M15" s="14" t="inlineStr">
        <is>
          <t>Ja</t>
        </is>
      </c>
      <c r="N15" s="14" t="n"/>
    </row>
    <row r="16">
      <c r="A16" s="14" t="n">
        <v>12</v>
      </c>
      <c r="B16" s="17" t="n">
        <v>45694</v>
      </c>
      <c r="C16" s="17" t="n"/>
      <c r="D16" s="14" t="inlineStr">
        <is>
          <t>Notar</t>
        </is>
      </c>
      <c r="E16" s="14" t="inlineStr">
        <is>
          <t>Grundschuldbestellung (Finanzierung)</t>
        </is>
      </c>
      <c r="F16" s="14" t="inlineStr">
        <is>
          <t>Finanzierungskosten / Geldbeschaffung</t>
        </is>
      </c>
      <c r="G16" s="14" t="inlineStr">
        <is>
          <t>Gesamtobjekt</t>
        </is>
      </c>
      <c r="H16" s="18" t="n">
        <v>452.2</v>
      </c>
      <c r="I16" s="18" t="n">
        <v>380</v>
      </c>
      <c r="J16" s="13">
        <f>IF(F16="","",IFERROR(INDEX(Listen!$B$5:$B$60,MATCH(F16,Listen!$A$5:$A$60,0)),""))</f>
        <v/>
      </c>
      <c r="K16" s="13">
        <f>IF(F16="","",IF(OR(LEFT(F16,9)="Sanierung",F16="Instandhaltung / Reparatur"),"Ja","Nein"))</f>
        <v/>
      </c>
      <c r="L16" s="13">
        <f>IF(F16="","",IFERROR(INDEX(Listen!$C$5:$C$60,MATCH(F16,Listen!$A$5:$A$60,0)),""))</f>
        <v/>
      </c>
      <c r="M16" s="14" t="inlineStr">
        <is>
          <t>Ja</t>
        </is>
      </c>
      <c r="N16" s="14" t="n"/>
    </row>
    <row r="17">
      <c r="A17" s="14" t="n"/>
      <c r="B17" s="17" t="n"/>
      <c r="C17" s="17" t="n"/>
      <c r="D17" s="14" t="n"/>
      <c r="E17" s="14" t="n"/>
      <c r="F17" s="14" t="n"/>
      <c r="G17" s="14" t="n"/>
      <c r="H17" s="18" t="n"/>
      <c r="I17" s="18" t="n"/>
      <c r="J17" s="13">
        <f>IF(F17="","",IFERROR(INDEX(Listen!$B$5:$B$60,MATCH(F17,Listen!$A$5:$A$60,0)),""))</f>
        <v/>
      </c>
      <c r="K17" s="13">
        <f>IF(F17="","",IF(OR(LEFT(F17,9)="Sanierung",F17="Instandhaltung / Reparatur"),"Ja","Nein"))</f>
        <v/>
      </c>
      <c r="L17" s="13">
        <f>IF(F17="","",IFERROR(INDEX(Listen!$C$5:$C$60,MATCH(F17,Listen!$A$5:$A$60,0)),""))</f>
        <v/>
      </c>
      <c r="M17" s="14" t="n"/>
      <c r="N17" s="14" t="n"/>
    </row>
    <row r="18">
      <c r="A18" s="14" t="n"/>
      <c r="B18" s="17" t="n"/>
      <c r="C18" s="17" t="n"/>
      <c r="D18" s="14" t="n"/>
      <c r="E18" s="14" t="n"/>
      <c r="F18" s="14" t="n"/>
      <c r="G18" s="14" t="n"/>
      <c r="H18" s="18" t="n"/>
      <c r="I18" s="18" t="n"/>
      <c r="J18" s="13">
        <f>IF(F18="","",IFERROR(INDEX(Listen!$B$5:$B$60,MATCH(F18,Listen!$A$5:$A$60,0)),""))</f>
        <v/>
      </c>
      <c r="K18" s="13">
        <f>IF(F18="","",IF(OR(LEFT(F18,9)="Sanierung",F18="Instandhaltung / Reparatur"),"Ja","Nein"))</f>
        <v/>
      </c>
      <c r="L18" s="13">
        <f>IF(F18="","",IFERROR(INDEX(Listen!$C$5:$C$60,MATCH(F18,Listen!$A$5:$A$60,0)),""))</f>
        <v/>
      </c>
      <c r="M18" s="14" t="n"/>
      <c r="N18" s="14" t="n"/>
    </row>
    <row r="19">
      <c r="A19" s="14" t="n"/>
      <c r="B19" s="17" t="n"/>
      <c r="C19" s="17" t="n"/>
      <c r="D19" s="14" t="n"/>
      <c r="E19" s="14" t="n"/>
      <c r="F19" s="14" t="n"/>
      <c r="G19" s="14" t="n"/>
      <c r="H19" s="18" t="n"/>
      <c r="I19" s="18" t="n"/>
      <c r="J19" s="13">
        <f>IF(F19="","",IFERROR(INDEX(Listen!$B$5:$B$60,MATCH(F19,Listen!$A$5:$A$60,0)),""))</f>
        <v/>
      </c>
      <c r="K19" s="13">
        <f>IF(F19="","",IF(OR(LEFT(F19,9)="Sanierung",F19="Instandhaltung / Reparatur"),"Ja","Nein"))</f>
        <v/>
      </c>
      <c r="L19" s="13">
        <f>IF(F19="","",IFERROR(INDEX(Listen!$C$5:$C$60,MATCH(F19,Listen!$A$5:$A$60,0)),""))</f>
        <v/>
      </c>
      <c r="M19" s="14" t="n"/>
      <c r="N19" s="14" t="n"/>
    </row>
    <row r="20">
      <c r="A20" s="14" t="n"/>
      <c r="B20" s="17" t="n"/>
      <c r="C20" s="17" t="n"/>
      <c r="D20" s="14" t="n"/>
      <c r="E20" s="14" t="n"/>
      <c r="F20" s="14" t="n"/>
      <c r="G20" s="14" t="n"/>
      <c r="H20" s="18" t="n"/>
      <c r="I20" s="18" t="n"/>
      <c r="J20" s="13">
        <f>IF(F20="","",IFERROR(INDEX(Listen!$B$5:$B$60,MATCH(F20,Listen!$A$5:$A$60,0)),""))</f>
        <v/>
      </c>
      <c r="K20" s="13">
        <f>IF(F20="","",IF(OR(LEFT(F20,9)="Sanierung",F20="Instandhaltung / Reparatur"),"Ja","Nein"))</f>
        <v/>
      </c>
      <c r="L20" s="13">
        <f>IF(F20="","",IFERROR(INDEX(Listen!$C$5:$C$60,MATCH(F20,Listen!$A$5:$A$60,0)),""))</f>
        <v/>
      </c>
      <c r="M20" s="14" t="n"/>
      <c r="N20" s="14" t="n"/>
    </row>
    <row r="21">
      <c r="A21" s="14" t="n"/>
      <c r="B21" s="17" t="n"/>
      <c r="C21" s="17" t="n"/>
      <c r="D21" s="14" t="n"/>
      <c r="E21" s="14" t="n"/>
      <c r="F21" s="14" t="n"/>
      <c r="G21" s="14" t="n"/>
      <c r="H21" s="18" t="n"/>
      <c r="I21" s="18" t="n"/>
      <c r="J21" s="13">
        <f>IF(F21="","",IFERROR(INDEX(Listen!$B$5:$B$60,MATCH(F21,Listen!$A$5:$A$60,0)),""))</f>
        <v/>
      </c>
      <c r="K21" s="13">
        <f>IF(F21="","",IF(OR(LEFT(F21,9)="Sanierung",F21="Instandhaltung / Reparatur"),"Ja","Nein"))</f>
        <v/>
      </c>
      <c r="L21" s="13">
        <f>IF(F21="","",IFERROR(INDEX(Listen!$C$5:$C$60,MATCH(F21,Listen!$A$5:$A$60,0)),""))</f>
        <v/>
      </c>
      <c r="M21" s="14" t="n"/>
      <c r="N21" s="14" t="n"/>
    </row>
    <row r="22">
      <c r="A22" s="14" t="n"/>
      <c r="B22" s="17" t="n"/>
      <c r="C22" s="17" t="n"/>
      <c r="D22" s="14" t="n"/>
      <c r="E22" s="14" t="n"/>
      <c r="F22" s="14" t="n"/>
      <c r="G22" s="14" t="n"/>
      <c r="H22" s="18" t="n"/>
      <c r="I22" s="18" t="n"/>
      <c r="J22" s="13">
        <f>IF(F22="","",IFERROR(INDEX(Listen!$B$5:$B$60,MATCH(F22,Listen!$A$5:$A$60,0)),""))</f>
        <v/>
      </c>
      <c r="K22" s="13">
        <f>IF(F22="","",IF(OR(LEFT(F22,9)="Sanierung",F22="Instandhaltung / Reparatur"),"Ja","Nein"))</f>
        <v/>
      </c>
      <c r="L22" s="13">
        <f>IF(F22="","",IFERROR(INDEX(Listen!$C$5:$C$60,MATCH(F22,Listen!$A$5:$A$60,0)),""))</f>
        <v/>
      </c>
      <c r="M22" s="14" t="n"/>
      <c r="N22" s="14" t="n"/>
    </row>
    <row r="23">
      <c r="A23" s="14" t="n"/>
      <c r="B23" s="17" t="n"/>
      <c r="C23" s="17" t="n"/>
      <c r="D23" s="14" t="n"/>
      <c r="E23" s="14" t="n"/>
      <c r="F23" s="14" t="n"/>
      <c r="G23" s="14" t="n"/>
      <c r="H23" s="18" t="n"/>
      <c r="I23" s="18" t="n"/>
      <c r="J23" s="13">
        <f>IF(F23="","",IFERROR(INDEX(Listen!$B$5:$B$60,MATCH(F23,Listen!$A$5:$A$60,0)),""))</f>
        <v/>
      </c>
      <c r="K23" s="13">
        <f>IF(F23="","",IF(OR(LEFT(F23,9)="Sanierung",F23="Instandhaltung / Reparatur"),"Ja","Nein"))</f>
        <v/>
      </c>
      <c r="L23" s="13">
        <f>IF(F23="","",IFERROR(INDEX(Listen!$C$5:$C$60,MATCH(F23,Listen!$A$5:$A$60,0)),""))</f>
        <v/>
      </c>
      <c r="M23" s="14" t="n"/>
      <c r="N23" s="14" t="n"/>
    </row>
    <row r="24">
      <c r="A24" s="14" t="n"/>
      <c r="B24" s="17" t="n"/>
      <c r="C24" s="17" t="n"/>
      <c r="D24" s="14" t="n"/>
      <c r="E24" s="14" t="n"/>
      <c r="F24" s="14" t="n"/>
      <c r="G24" s="14" t="n"/>
      <c r="H24" s="18" t="n"/>
      <c r="I24" s="18" t="n"/>
      <c r="J24" s="13">
        <f>IF(F24="","",IFERROR(INDEX(Listen!$B$5:$B$60,MATCH(F24,Listen!$A$5:$A$60,0)),""))</f>
        <v/>
      </c>
      <c r="K24" s="13">
        <f>IF(F24="","",IF(OR(LEFT(F24,9)="Sanierung",F24="Instandhaltung / Reparatur"),"Ja","Nein"))</f>
        <v/>
      </c>
      <c r="L24" s="13">
        <f>IF(F24="","",IFERROR(INDEX(Listen!$C$5:$C$60,MATCH(F24,Listen!$A$5:$A$60,0)),""))</f>
        <v/>
      </c>
      <c r="M24" s="14" t="n"/>
      <c r="N24" s="14" t="n"/>
    </row>
    <row r="25">
      <c r="A25" s="14" t="n"/>
      <c r="B25" s="17" t="n"/>
      <c r="C25" s="17" t="n"/>
      <c r="D25" s="14" t="n"/>
      <c r="E25" s="14" t="n"/>
      <c r="F25" s="14" t="n"/>
      <c r="G25" s="14" t="n"/>
      <c r="H25" s="18" t="n"/>
      <c r="I25" s="18" t="n"/>
      <c r="J25" s="13">
        <f>IF(F25="","",IFERROR(INDEX(Listen!$B$5:$B$60,MATCH(F25,Listen!$A$5:$A$60,0)),""))</f>
        <v/>
      </c>
      <c r="K25" s="13">
        <f>IF(F25="","",IF(OR(LEFT(F25,9)="Sanierung",F25="Instandhaltung / Reparatur"),"Ja","Nein"))</f>
        <v/>
      </c>
      <c r="L25" s="13">
        <f>IF(F25="","",IFERROR(INDEX(Listen!$C$5:$C$60,MATCH(F25,Listen!$A$5:$A$60,0)),""))</f>
        <v/>
      </c>
      <c r="M25" s="14" t="n"/>
      <c r="N25" s="14" t="n"/>
    </row>
    <row r="26">
      <c r="A26" s="14" t="n"/>
      <c r="B26" s="17" t="n"/>
      <c r="C26" s="17" t="n"/>
      <c r="D26" s="14" t="n"/>
      <c r="E26" s="14" t="n"/>
      <c r="F26" s="14" t="n"/>
      <c r="G26" s="14" t="n"/>
      <c r="H26" s="18" t="n"/>
      <c r="I26" s="18" t="n"/>
      <c r="J26" s="13">
        <f>IF(F26="","",IFERROR(INDEX(Listen!$B$5:$B$60,MATCH(F26,Listen!$A$5:$A$60,0)),""))</f>
        <v/>
      </c>
      <c r="K26" s="13">
        <f>IF(F26="","",IF(OR(LEFT(F26,9)="Sanierung",F26="Instandhaltung / Reparatur"),"Ja","Nein"))</f>
        <v/>
      </c>
      <c r="L26" s="13">
        <f>IF(F26="","",IFERROR(INDEX(Listen!$C$5:$C$60,MATCH(F26,Listen!$A$5:$A$60,0)),""))</f>
        <v/>
      </c>
      <c r="M26" s="14" t="n"/>
      <c r="N26" s="14" t="n"/>
    </row>
    <row r="27">
      <c r="A27" s="14" t="n"/>
      <c r="B27" s="17" t="n"/>
      <c r="C27" s="17" t="n"/>
      <c r="D27" s="14" t="n"/>
      <c r="E27" s="14" t="n"/>
      <c r="F27" s="14" t="n"/>
      <c r="G27" s="14" t="n"/>
      <c r="H27" s="18" t="n"/>
      <c r="I27" s="18" t="n"/>
      <c r="J27" s="13">
        <f>IF(F27="","",IFERROR(INDEX(Listen!$B$5:$B$60,MATCH(F27,Listen!$A$5:$A$60,0)),""))</f>
        <v/>
      </c>
      <c r="K27" s="13">
        <f>IF(F27="","",IF(OR(LEFT(F27,9)="Sanierung",F27="Instandhaltung / Reparatur"),"Ja","Nein"))</f>
        <v/>
      </c>
      <c r="L27" s="13">
        <f>IF(F27="","",IFERROR(INDEX(Listen!$C$5:$C$60,MATCH(F27,Listen!$A$5:$A$60,0)),""))</f>
        <v/>
      </c>
      <c r="M27" s="14" t="n"/>
      <c r="N27" s="14" t="n"/>
    </row>
    <row r="28">
      <c r="A28" s="14" t="n"/>
      <c r="B28" s="17" t="n"/>
      <c r="C28" s="17" t="n"/>
      <c r="D28" s="14" t="n"/>
      <c r="E28" s="14" t="n"/>
      <c r="F28" s="14" t="n"/>
      <c r="G28" s="14" t="n"/>
      <c r="H28" s="18" t="n"/>
      <c r="I28" s="18" t="n"/>
      <c r="J28" s="13">
        <f>IF(F28="","",IFERROR(INDEX(Listen!$B$5:$B$60,MATCH(F28,Listen!$A$5:$A$60,0)),""))</f>
        <v/>
      </c>
      <c r="K28" s="13">
        <f>IF(F28="","",IF(OR(LEFT(F28,9)="Sanierung",F28="Instandhaltung / Reparatur"),"Ja","Nein"))</f>
        <v/>
      </c>
      <c r="L28" s="13">
        <f>IF(F28="","",IFERROR(INDEX(Listen!$C$5:$C$60,MATCH(F28,Listen!$A$5:$A$60,0)),""))</f>
        <v/>
      </c>
      <c r="M28" s="14" t="n"/>
      <c r="N28" s="14" t="n"/>
    </row>
    <row r="29">
      <c r="A29" s="14" t="n"/>
      <c r="B29" s="17" t="n"/>
      <c r="C29" s="17" t="n"/>
      <c r="D29" s="14" t="n"/>
      <c r="E29" s="14" t="n"/>
      <c r="F29" s="14" t="n"/>
      <c r="G29" s="14" t="n"/>
      <c r="H29" s="18" t="n"/>
      <c r="I29" s="18" t="n"/>
      <c r="J29" s="13">
        <f>IF(F29="","",IFERROR(INDEX(Listen!$B$5:$B$60,MATCH(F29,Listen!$A$5:$A$60,0)),""))</f>
        <v/>
      </c>
      <c r="K29" s="13">
        <f>IF(F29="","",IF(OR(LEFT(F29,9)="Sanierung",F29="Instandhaltung / Reparatur"),"Ja","Nein"))</f>
        <v/>
      </c>
      <c r="L29" s="13">
        <f>IF(F29="","",IFERROR(INDEX(Listen!$C$5:$C$60,MATCH(F29,Listen!$A$5:$A$60,0)),""))</f>
        <v/>
      </c>
      <c r="M29" s="14" t="n"/>
      <c r="N29" s="14" t="n"/>
    </row>
    <row r="30">
      <c r="A30" s="14" t="n"/>
      <c r="B30" s="17" t="n"/>
      <c r="C30" s="17" t="n"/>
      <c r="D30" s="14" t="n"/>
      <c r="E30" s="14" t="n"/>
      <c r="F30" s="14" t="n"/>
      <c r="G30" s="14" t="n"/>
      <c r="H30" s="18" t="n"/>
      <c r="I30" s="18" t="n"/>
      <c r="J30" s="13">
        <f>IF(F30="","",IFERROR(INDEX(Listen!$B$5:$B$60,MATCH(F30,Listen!$A$5:$A$60,0)),""))</f>
        <v/>
      </c>
      <c r="K30" s="13">
        <f>IF(F30="","",IF(OR(LEFT(F30,9)="Sanierung",F30="Instandhaltung / Reparatur"),"Ja","Nein"))</f>
        <v/>
      </c>
      <c r="L30" s="13">
        <f>IF(F30="","",IFERROR(INDEX(Listen!$C$5:$C$60,MATCH(F30,Listen!$A$5:$A$60,0)),""))</f>
        <v/>
      </c>
      <c r="M30" s="14" t="n"/>
      <c r="N30" s="14" t="n"/>
    </row>
    <row r="31">
      <c r="A31" s="14" t="n"/>
      <c r="B31" s="17" t="n"/>
      <c r="C31" s="17" t="n"/>
      <c r="D31" s="14" t="n"/>
      <c r="E31" s="14" t="n"/>
      <c r="F31" s="14" t="n"/>
      <c r="G31" s="14" t="n"/>
      <c r="H31" s="18" t="n"/>
      <c r="I31" s="18" t="n"/>
      <c r="J31" s="13">
        <f>IF(F31="","",IFERROR(INDEX(Listen!$B$5:$B$60,MATCH(F31,Listen!$A$5:$A$60,0)),""))</f>
        <v/>
      </c>
      <c r="K31" s="13">
        <f>IF(F31="","",IF(OR(LEFT(F31,9)="Sanierung",F31="Instandhaltung / Reparatur"),"Ja","Nein"))</f>
        <v/>
      </c>
      <c r="L31" s="13">
        <f>IF(F31="","",IFERROR(INDEX(Listen!$C$5:$C$60,MATCH(F31,Listen!$A$5:$A$60,0)),""))</f>
        <v/>
      </c>
      <c r="M31" s="14" t="n"/>
      <c r="N31" s="14" t="n"/>
    </row>
    <row r="32">
      <c r="A32" s="14" t="n"/>
      <c r="B32" s="17" t="n"/>
      <c r="C32" s="17" t="n"/>
      <c r="D32" s="14" t="n"/>
      <c r="E32" s="14" t="n"/>
      <c r="F32" s="14" t="n"/>
      <c r="G32" s="14" t="n"/>
      <c r="H32" s="18" t="n"/>
      <c r="I32" s="18" t="n"/>
      <c r="J32" s="13">
        <f>IF(F32="","",IFERROR(INDEX(Listen!$B$5:$B$60,MATCH(F32,Listen!$A$5:$A$60,0)),""))</f>
        <v/>
      </c>
      <c r="K32" s="13">
        <f>IF(F32="","",IF(OR(LEFT(F32,9)="Sanierung",F32="Instandhaltung / Reparatur"),"Ja","Nein"))</f>
        <v/>
      </c>
      <c r="L32" s="13">
        <f>IF(F32="","",IFERROR(INDEX(Listen!$C$5:$C$60,MATCH(F32,Listen!$A$5:$A$60,0)),""))</f>
        <v/>
      </c>
      <c r="M32" s="14" t="n"/>
      <c r="N32" s="14" t="n"/>
    </row>
    <row r="33">
      <c r="A33" s="14" t="n"/>
      <c r="B33" s="17" t="n"/>
      <c r="C33" s="17" t="n"/>
      <c r="D33" s="14" t="n"/>
      <c r="E33" s="14" t="n"/>
      <c r="F33" s="14" t="n"/>
      <c r="G33" s="14" t="n"/>
      <c r="H33" s="18" t="n"/>
      <c r="I33" s="18" t="n"/>
      <c r="J33" s="13">
        <f>IF(F33="","",IFERROR(INDEX(Listen!$B$5:$B$60,MATCH(F33,Listen!$A$5:$A$60,0)),""))</f>
        <v/>
      </c>
      <c r="K33" s="13">
        <f>IF(F33="","",IF(OR(LEFT(F33,9)="Sanierung",F33="Instandhaltung / Reparatur"),"Ja","Nein"))</f>
        <v/>
      </c>
      <c r="L33" s="13">
        <f>IF(F33="","",IFERROR(INDEX(Listen!$C$5:$C$60,MATCH(F33,Listen!$A$5:$A$60,0)),""))</f>
        <v/>
      </c>
      <c r="M33" s="14" t="n"/>
      <c r="N33" s="14" t="n"/>
    </row>
    <row r="34">
      <c r="A34" s="14" t="n"/>
      <c r="B34" s="17" t="n"/>
      <c r="C34" s="17" t="n"/>
      <c r="D34" s="14" t="n"/>
      <c r="E34" s="14" t="n"/>
      <c r="F34" s="14" t="n"/>
      <c r="G34" s="14" t="n"/>
      <c r="H34" s="18" t="n"/>
      <c r="I34" s="18" t="n"/>
      <c r="J34" s="13">
        <f>IF(F34="","",IFERROR(INDEX(Listen!$B$5:$B$60,MATCH(F34,Listen!$A$5:$A$60,0)),""))</f>
        <v/>
      </c>
      <c r="K34" s="13">
        <f>IF(F34="","",IF(OR(LEFT(F34,9)="Sanierung",F34="Instandhaltung / Reparatur"),"Ja","Nein"))</f>
        <v/>
      </c>
      <c r="L34" s="13">
        <f>IF(F34="","",IFERROR(INDEX(Listen!$C$5:$C$60,MATCH(F34,Listen!$A$5:$A$60,0)),""))</f>
        <v/>
      </c>
      <c r="M34" s="14" t="n"/>
      <c r="N34" s="14" t="n"/>
    </row>
    <row r="35">
      <c r="A35" s="14" t="n"/>
      <c r="B35" s="17" t="n"/>
      <c r="C35" s="17" t="n"/>
      <c r="D35" s="14" t="n"/>
      <c r="E35" s="14" t="n"/>
      <c r="F35" s="14" t="n"/>
      <c r="G35" s="14" t="n"/>
      <c r="H35" s="18" t="n"/>
      <c r="I35" s="18" t="n"/>
      <c r="J35" s="13">
        <f>IF(F35="","",IFERROR(INDEX(Listen!$B$5:$B$60,MATCH(F35,Listen!$A$5:$A$60,0)),""))</f>
        <v/>
      </c>
      <c r="K35" s="13">
        <f>IF(F35="","",IF(OR(LEFT(F35,9)="Sanierung",F35="Instandhaltung / Reparatur"),"Ja","Nein"))</f>
        <v/>
      </c>
      <c r="L35" s="13">
        <f>IF(F35="","",IFERROR(INDEX(Listen!$C$5:$C$60,MATCH(F35,Listen!$A$5:$A$60,0)),""))</f>
        <v/>
      </c>
      <c r="M35" s="14" t="n"/>
      <c r="N35" s="14" t="n"/>
    </row>
    <row r="36">
      <c r="A36" s="14" t="n"/>
      <c r="B36" s="17" t="n"/>
      <c r="C36" s="17" t="n"/>
      <c r="D36" s="14" t="n"/>
      <c r="E36" s="14" t="n"/>
      <c r="F36" s="14" t="n"/>
      <c r="G36" s="14" t="n"/>
      <c r="H36" s="18" t="n"/>
      <c r="I36" s="18" t="n"/>
      <c r="J36" s="13">
        <f>IF(F36="","",IFERROR(INDEX(Listen!$B$5:$B$60,MATCH(F36,Listen!$A$5:$A$60,0)),""))</f>
        <v/>
      </c>
      <c r="K36" s="13">
        <f>IF(F36="","",IF(OR(LEFT(F36,9)="Sanierung",F36="Instandhaltung / Reparatur"),"Ja","Nein"))</f>
        <v/>
      </c>
      <c r="L36" s="13">
        <f>IF(F36="","",IFERROR(INDEX(Listen!$C$5:$C$60,MATCH(F36,Listen!$A$5:$A$60,0)),""))</f>
        <v/>
      </c>
      <c r="M36" s="14" t="n"/>
      <c r="N36" s="14" t="n"/>
    </row>
    <row r="37">
      <c r="A37" s="14" t="n"/>
      <c r="B37" s="17" t="n"/>
      <c r="C37" s="17" t="n"/>
      <c r="D37" s="14" t="n"/>
      <c r="E37" s="14" t="n"/>
      <c r="F37" s="14" t="n"/>
      <c r="G37" s="14" t="n"/>
      <c r="H37" s="18" t="n"/>
      <c r="I37" s="18" t="n"/>
      <c r="J37" s="13">
        <f>IF(F37="","",IFERROR(INDEX(Listen!$B$5:$B$60,MATCH(F37,Listen!$A$5:$A$60,0)),""))</f>
        <v/>
      </c>
      <c r="K37" s="13">
        <f>IF(F37="","",IF(OR(LEFT(F37,9)="Sanierung",F37="Instandhaltung / Reparatur"),"Ja","Nein"))</f>
        <v/>
      </c>
      <c r="L37" s="13">
        <f>IF(F37="","",IFERROR(INDEX(Listen!$C$5:$C$60,MATCH(F37,Listen!$A$5:$A$60,0)),""))</f>
        <v/>
      </c>
      <c r="M37" s="14" t="n"/>
      <c r="N37" s="14" t="n"/>
    </row>
    <row r="38">
      <c r="A38" s="14" t="n"/>
      <c r="B38" s="17" t="n"/>
      <c r="C38" s="17" t="n"/>
      <c r="D38" s="14" t="n"/>
      <c r="E38" s="14" t="n"/>
      <c r="F38" s="14" t="n"/>
      <c r="G38" s="14" t="n"/>
      <c r="H38" s="18" t="n"/>
      <c r="I38" s="18" t="n"/>
      <c r="J38" s="13">
        <f>IF(F38="","",IFERROR(INDEX(Listen!$B$5:$B$60,MATCH(F38,Listen!$A$5:$A$60,0)),""))</f>
        <v/>
      </c>
      <c r="K38" s="13">
        <f>IF(F38="","",IF(OR(LEFT(F38,9)="Sanierung",F38="Instandhaltung / Reparatur"),"Ja","Nein"))</f>
        <v/>
      </c>
      <c r="L38" s="13">
        <f>IF(F38="","",IFERROR(INDEX(Listen!$C$5:$C$60,MATCH(F38,Listen!$A$5:$A$60,0)),""))</f>
        <v/>
      </c>
      <c r="M38" s="14" t="n"/>
      <c r="N38" s="14" t="n"/>
    </row>
    <row r="39">
      <c r="A39" s="14" t="n"/>
      <c r="B39" s="17" t="n"/>
      <c r="C39" s="17" t="n"/>
      <c r="D39" s="14" t="n"/>
      <c r="E39" s="14" t="n"/>
      <c r="F39" s="14" t="n"/>
      <c r="G39" s="14" t="n"/>
      <c r="H39" s="18" t="n"/>
      <c r="I39" s="18" t="n"/>
      <c r="J39" s="13">
        <f>IF(F39="","",IFERROR(INDEX(Listen!$B$5:$B$60,MATCH(F39,Listen!$A$5:$A$60,0)),""))</f>
        <v/>
      </c>
      <c r="K39" s="13">
        <f>IF(F39="","",IF(OR(LEFT(F39,9)="Sanierung",F39="Instandhaltung / Reparatur"),"Ja","Nein"))</f>
        <v/>
      </c>
      <c r="L39" s="13">
        <f>IF(F39="","",IFERROR(INDEX(Listen!$C$5:$C$60,MATCH(F39,Listen!$A$5:$A$60,0)),""))</f>
        <v/>
      </c>
      <c r="M39" s="14" t="n"/>
      <c r="N39" s="14" t="n"/>
    </row>
    <row r="40">
      <c r="A40" s="14" t="n"/>
      <c r="B40" s="17" t="n"/>
      <c r="C40" s="17" t="n"/>
      <c r="D40" s="14" t="n"/>
      <c r="E40" s="14" t="n"/>
      <c r="F40" s="14" t="n"/>
      <c r="G40" s="14" t="n"/>
      <c r="H40" s="18" t="n"/>
      <c r="I40" s="18" t="n"/>
      <c r="J40" s="13">
        <f>IF(F40="","",IFERROR(INDEX(Listen!$B$5:$B$60,MATCH(F40,Listen!$A$5:$A$60,0)),""))</f>
        <v/>
      </c>
      <c r="K40" s="13">
        <f>IF(F40="","",IF(OR(LEFT(F40,9)="Sanierung",F40="Instandhaltung / Reparatur"),"Ja","Nein"))</f>
        <v/>
      </c>
      <c r="L40" s="13">
        <f>IF(F40="","",IFERROR(INDEX(Listen!$C$5:$C$60,MATCH(F40,Listen!$A$5:$A$60,0)),""))</f>
        <v/>
      </c>
      <c r="M40" s="14" t="n"/>
      <c r="N40" s="14" t="n"/>
    </row>
    <row r="41">
      <c r="A41" s="14" t="n"/>
      <c r="B41" s="17" t="n"/>
      <c r="C41" s="17" t="n"/>
      <c r="D41" s="14" t="n"/>
      <c r="E41" s="14" t="n"/>
      <c r="F41" s="14" t="n"/>
      <c r="G41" s="14" t="n"/>
      <c r="H41" s="18" t="n"/>
      <c r="I41" s="18" t="n"/>
      <c r="J41" s="13">
        <f>IF(F41="","",IFERROR(INDEX(Listen!$B$5:$B$60,MATCH(F41,Listen!$A$5:$A$60,0)),""))</f>
        <v/>
      </c>
      <c r="K41" s="13">
        <f>IF(F41="","",IF(OR(LEFT(F41,9)="Sanierung",F41="Instandhaltung / Reparatur"),"Ja","Nein"))</f>
        <v/>
      </c>
      <c r="L41" s="13">
        <f>IF(F41="","",IFERROR(INDEX(Listen!$C$5:$C$60,MATCH(F41,Listen!$A$5:$A$60,0)),""))</f>
        <v/>
      </c>
      <c r="M41" s="14" t="n"/>
      <c r="N41" s="14" t="n"/>
    </row>
    <row r="42">
      <c r="A42" s="14" t="n"/>
      <c r="B42" s="17" t="n"/>
      <c r="C42" s="17" t="n"/>
      <c r="D42" s="14" t="n"/>
      <c r="E42" s="14" t="n"/>
      <c r="F42" s="14" t="n"/>
      <c r="G42" s="14" t="n"/>
      <c r="H42" s="18" t="n"/>
      <c r="I42" s="18" t="n"/>
      <c r="J42" s="13">
        <f>IF(F42="","",IFERROR(INDEX(Listen!$B$5:$B$60,MATCH(F42,Listen!$A$5:$A$60,0)),""))</f>
        <v/>
      </c>
      <c r="K42" s="13">
        <f>IF(F42="","",IF(OR(LEFT(F42,9)="Sanierung",F42="Instandhaltung / Reparatur"),"Ja","Nein"))</f>
        <v/>
      </c>
      <c r="L42" s="13">
        <f>IF(F42="","",IFERROR(INDEX(Listen!$C$5:$C$60,MATCH(F42,Listen!$A$5:$A$60,0)),""))</f>
        <v/>
      </c>
      <c r="M42" s="14" t="n"/>
      <c r="N42" s="14" t="n"/>
    </row>
    <row r="43">
      <c r="A43" s="14" t="n"/>
      <c r="B43" s="17" t="n"/>
      <c r="C43" s="17" t="n"/>
      <c r="D43" s="14" t="n"/>
      <c r="E43" s="14" t="n"/>
      <c r="F43" s="14" t="n"/>
      <c r="G43" s="14" t="n"/>
      <c r="H43" s="18" t="n"/>
      <c r="I43" s="18" t="n"/>
      <c r="J43" s="13">
        <f>IF(F43="","",IFERROR(INDEX(Listen!$B$5:$B$60,MATCH(F43,Listen!$A$5:$A$60,0)),""))</f>
        <v/>
      </c>
      <c r="K43" s="13">
        <f>IF(F43="","",IF(OR(LEFT(F43,9)="Sanierung",F43="Instandhaltung / Reparatur"),"Ja","Nein"))</f>
        <v/>
      </c>
      <c r="L43" s="13">
        <f>IF(F43="","",IFERROR(INDEX(Listen!$C$5:$C$60,MATCH(F43,Listen!$A$5:$A$60,0)),""))</f>
        <v/>
      </c>
      <c r="M43" s="14" t="n"/>
      <c r="N43" s="14" t="n"/>
    </row>
    <row r="44">
      <c r="A44" s="14" t="n"/>
      <c r="B44" s="17" t="n"/>
      <c r="C44" s="17" t="n"/>
      <c r="D44" s="14" t="n"/>
      <c r="E44" s="14" t="n"/>
      <c r="F44" s="14" t="n"/>
      <c r="G44" s="14" t="n"/>
      <c r="H44" s="18" t="n"/>
      <c r="I44" s="18" t="n"/>
      <c r="J44" s="13">
        <f>IF(F44="","",IFERROR(INDEX(Listen!$B$5:$B$60,MATCH(F44,Listen!$A$5:$A$60,0)),""))</f>
        <v/>
      </c>
      <c r="K44" s="13">
        <f>IF(F44="","",IF(OR(LEFT(F44,9)="Sanierung",F44="Instandhaltung / Reparatur"),"Ja","Nein"))</f>
        <v/>
      </c>
      <c r="L44" s="13">
        <f>IF(F44="","",IFERROR(INDEX(Listen!$C$5:$C$60,MATCH(F44,Listen!$A$5:$A$60,0)),""))</f>
        <v/>
      </c>
      <c r="M44" s="14" t="n"/>
      <c r="N44" s="14" t="n"/>
    </row>
    <row r="45">
      <c r="A45" s="14" t="n"/>
      <c r="B45" s="17" t="n"/>
      <c r="C45" s="17" t="n"/>
      <c r="D45" s="14" t="n"/>
      <c r="E45" s="14" t="n"/>
      <c r="F45" s="14" t="n"/>
      <c r="G45" s="14" t="n"/>
      <c r="H45" s="18" t="n"/>
      <c r="I45" s="18" t="n"/>
      <c r="J45" s="13">
        <f>IF(F45="","",IFERROR(INDEX(Listen!$B$5:$B$60,MATCH(F45,Listen!$A$5:$A$60,0)),""))</f>
        <v/>
      </c>
      <c r="K45" s="13">
        <f>IF(F45="","",IF(OR(LEFT(F45,9)="Sanierung",F45="Instandhaltung / Reparatur"),"Ja","Nein"))</f>
        <v/>
      </c>
      <c r="L45" s="13">
        <f>IF(F45="","",IFERROR(INDEX(Listen!$C$5:$C$60,MATCH(F45,Listen!$A$5:$A$60,0)),""))</f>
        <v/>
      </c>
      <c r="M45" s="14" t="n"/>
      <c r="N45" s="14" t="n"/>
    </row>
    <row r="46">
      <c r="A46" s="14" t="n"/>
      <c r="B46" s="17" t="n"/>
      <c r="C46" s="17" t="n"/>
      <c r="D46" s="14" t="n"/>
      <c r="E46" s="14" t="n"/>
      <c r="F46" s="14" t="n"/>
      <c r="G46" s="14" t="n"/>
      <c r="H46" s="18" t="n"/>
      <c r="I46" s="18" t="n"/>
      <c r="J46" s="13">
        <f>IF(F46="","",IFERROR(INDEX(Listen!$B$5:$B$60,MATCH(F46,Listen!$A$5:$A$60,0)),""))</f>
        <v/>
      </c>
      <c r="K46" s="13">
        <f>IF(F46="","",IF(OR(LEFT(F46,9)="Sanierung",F46="Instandhaltung / Reparatur"),"Ja","Nein"))</f>
        <v/>
      </c>
      <c r="L46" s="13">
        <f>IF(F46="","",IFERROR(INDEX(Listen!$C$5:$C$60,MATCH(F46,Listen!$A$5:$A$60,0)),""))</f>
        <v/>
      </c>
      <c r="M46" s="14" t="n"/>
      <c r="N46" s="14" t="n"/>
    </row>
    <row r="47">
      <c r="A47" s="14" t="n"/>
      <c r="B47" s="17" t="n"/>
      <c r="C47" s="17" t="n"/>
      <c r="D47" s="14" t="n"/>
      <c r="E47" s="14" t="n"/>
      <c r="F47" s="14" t="n"/>
      <c r="G47" s="14" t="n"/>
      <c r="H47" s="18" t="n"/>
      <c r="I47" s="18" t="n"/>
      <c r="J47" s="13">
        <f>IF(F47="","",IFERROR(INDEX(Listen!$B$5:$B$60,MATCH(F47,Listen!$A$5:$A$60,0)),""))</f>
        <v/>
      </c>
      <c r="K47" s="13">
        <f>IF(F47="","",IF(OR(LEFT(F47,9)="Sanierung",F47="Instandhaltung / Reparatur"),"Ja","Nein"))</f>
        <v/>
      </c>
      <c r="L47" s="13">
        <f>IF(F47="","",IFERROR(INDEX(Listen!$C$5:$C$60,MATCH(F47,Listen!$A$5:$A$60,0)),""))</f>
        <v/>
      </c>
      <c r="M47" s="14" t="n"/>
      <c r="N47" s="14" t="n"/>
    </row>
    <row r="48">
      <c r="A48" s="14" t="n"/>
      <c r="B48" s="17" t="n"/>
      <c r="C48" s="17" t="n"/>
      <c r="D48" s="14" t="n"/>
      <c r="E48" s="14" t="n"/>
      <c r="F48" s="14" t="n"/>
      <c r="G48" s="14" t="n"/>
      <c r="H48" s="18" t="n"/>
      <c r="I48" s="18" t="n"/>
      <c r="J48" s="13">
        <f>IF(F48="","",IFERROR(INDEX(Listen!$B$5:$B$60,MATCH(F48,Listen!$A$5:$A$60,0)),""))</f>
        <v/>
      </c>
      <c r="K48" s="13">
        <f>IF(F48="","",IF(OR(LEFT(F48,9)="Sanierung",F48="Instandhaltung / Reparatur"),"Ja","Nein"))</f>
        <v/>
      </c>
      <c r="L48" s="13">
        <f>IF(F48="","",IFERROR(INDEX(Listen!$C$5:$C$60,MATCH(F48,Listen!$A$5:$A$60,0)),""))</f>
        <v/>
      </c>
      <c r="M48" s="14" t="n"/>
      <c r="N48" s="14" t="n"/>
    </row>
    <row r="49">
      <c r="A49" s="14" t="n"/>
      <c r="B49" s="17" t="n"/>
      <c r="C49" s="17" t="n"/>
      <c r="D49" s="14" t="n"/>
      <c r="E49" s="14" t="n"/>
      <c r="F49" s="14" t="n"/>
      <c r="G49" s="14" t="n"/>
      <c r="H49" s="18" t="n"/>
      <c r="I49" s="18" t="n"/>
      <c r="J49" s="13">
        <f>IF(F49="","",IFERROR(INDEX(Listen!$B$5:$B$60,MATCH(F49,Listen!$A$5:$A$60,0)),""))</f>
        <v/>
      </c>
      <c r="K49" s="13">
        <f>IF(F49="","",IF(OR(LEFT(F49,9)="Sanierung",F49="Instandhaltung / Reparatur"),"Ja","Nein"))</f>
        <v/>
      </c>
      <c r="L49" s="13">
        <f>IF(F49="","",IFERROR(INDEX(Listen!$C$5:$C$60,MATCH(F49,Listen!$A$5:$A$60,0)),""))</f>
        <v/>
      </c>
      <c r="M49" s="14" t="n"/>
      <c r="N49" s="14" t="n"/>
    </row>
    <row r="50">
      <c r="A50" s="14" t="n"/>
      <c r="B50" s="17" t="n"/>
      <c r="C50" s="17" t="n"/>
      <c r="D50" s="14" t="n"/>
      <c r="E50" s="14" t="n"/>
      <c r="F50" s="14" t="n"/>
      <c r="G50" s="14" t="n"/>
      <c r="H50" s="18" t="n"/>
      <c r="I50" s="18" t="n"/>
      <c r="J50" s="13">
        <f>IF(F50="","",IFERROR(INDEX(Listen!$B$5:$B$60,MATCH(F50,Listen!$A$5:$A$60,0)),""))</f>
        <v/>
      </c>
      <c r="K50" s="13">
        <f>IF(F50="","",IF(OR(LEFT(F50,9)="Sanierung",F50="Instandhaltung / Reparatur"),"Ja","Nein"))</f>
        <v/>
      </c>
      <c r="L50" s="13">
        <f>IF(F50="","",IFERROR(INDEX(Listen!$C$5:$C$60,MATCH(F50,Listen!$A$5:$A$60,0)),""))</f>
        <v/>
      </c>
      <c r="M50" s="14" t="n"/>
      <c r="N50" s="14" t="n"/>
    </row>
    <row r="51">
      <c r="A51" s="14" t="n"/>
      <c r="B51" s="17" t="n"/>
      <c r="C51" s="17" t="n"/>
      <c r="D51" s="14" t="n"/>
      <c r="E51" s="14" t="n"/>
      <c r="F51" s="14" t="n"/>
      <c r="G51" s="14" t="n"/>
      <c r="H51" s="18" t="n"/>
      <c r="I51" s="18" t="n"/>
      <c r="J51" s="13">
        <f>IF(F51="","",IFERROR(INDEX(Listen!$B$5:$B$60,MATCH(F51,Listen!$A$5:$A$60,0)),""))</f>
        <v/>
      </c>
      <c r="K51" s="13">
        <f>IF(F51="","",IF(OR(LEFT(F51,9)="Sanierung",F51="Instandhaltung / Reparatur"),"Ja","Nein"))</f>
        <v/>
      </c>
      <c r="L51" s="13">
        <f>IF(F51="","",IFERROR(INDEX(Listen!$C$5:$C$60,MATCH(F51,Listen!$A$5:$A$60,0)),""))</f>
        <v/>
      </c>
      <c r="M51" s="14" t="n"/>
      <c r="N51" s="14" t="n"/>
    </row>
    <row r="52">
      <c r="A52" s="14" t="n"/>
      <c r="B52" s="17" t="n"/>
      <c r="C52" s="17" t="n"/>
      <c r="D52" s="14" t="n"/>
      <c r="E52" s="14" t="n"/>
      <c r="F52" s="14" t="n"/>
      <c r="G52" s="14" t="n"/>
      <c r="H52" s="18" t="n"/>
      <c r="I52" s="18" t="n"/>
      <c r="J52" s="13">
        <f>IF(F52="","",IFERROR(INDEX(Listen!$B$5:$B$60,MATCH(F52,Listen!$A$5:$A$60,0)),""))</f>
        <v/>
      </c>
      <c r="K52" s="13">
        <f>IF(F52="","",IF(OR(LEFT(F52,9)="Sanierung",F52="Instandhaltung / Reparatur"),"Ja","Nein"))</f>
        <v/>
      </c>
      <c r="L52" s="13">
        <f>IF(F52="","",IFERROR(INDEX(Listen!$C$5:$C$60,MATCH(F52,Listen!$A$5:$A$60,0)),""))</f>
        <v/>
      </c>
      <c r="M52" s="14" t="n"/>
      <c r="N52" s="14" t="n"/>
    </row>
    <row r="53">
      <c r="A53" s="14" t="n"/>
      <c r="B53" s="17" t="n"/>
      <c r="C53" s="17" t="n"/>
      <c r="D53" s="14" t="n"/>
      <c r="E53" s="14" t="n"/>
      <c r="F53" s="14" t="n"/>
      <c r="G53" s="14" t="n"/>
      <c r="H53" s="18" t="n"/>
      <c r="I53" s="18" t="n"/>
      <c r="J53" s="13">
        <f>IF(F53="","",IFERROR(INDEX(Listen!$B$5:$B$60,MATCH(F53,Listen!$A$5:$A$60,0)),""))</f>
        <v/>
      </c>
      <c r="K53" s="13">
        <f>IF(F53="","",IF(OR(LEFT(F53,9)="Sanierung",F53="Instandhaltung / Reparatur"),"Ja","Nein"))</f>
        <v/>
      </c>
      <c r="L53" s="13">
        <f>IF(F53="","",IFERROR(INDEX(Listen!$C$5:$C$60,MATCH(F53,Listen!$A$5:$A$60,0)),""))</f>
        <v/>
      </c>
      <c r="M53" s="14" t="n"/>
      <c r="N53" s="14" t="n"/>
    </row>
    <row r="54">
      <c r="A54" s="14" t="n"/>
      <c r="B54" s="17" t="n"/>
      <c r="C54" s="17" t="n"/>
      <c r="D54" s="14" t="n"/>
      <c r="E54" s="14" t="n"/>
      <c r="F54" s="14" t="n"/>
      <c r="G54" s="14" t="n"/>
      <c r="H54" s="18" t="n"/>
      <c r="I54" s="18" t="n"/>
      <c r="J54" s="13">
        <f>IF(F54="","",IFERROR(INDEX(Listen!$B$5:$B$60,MATCH(F54,Listen!$A$5:$A$60,0)),""))</f>
        <v/>
      </c>
      <c r="K54" s="13">
        <f>IF(F54="","",IF(OR(LEFT(F54,9)="Sanierung",F54="Instandhaltung / Reparatur"),"Ja","Nein"))</f>
        <v/>
      </c>
      <c r="L54" s="13">
        <f>IF(F54="","",IFERROR(INDEX(Listen!$C$5:$C$60,MATCH(F54,Listen!$A$5:$A$60,0)),""))</f>
        <v/>
      </c>
      <c r="M54" s="14" t="n"/>
      <c r="N54" s="14" t="n"/>
    </row>
    <row r="55">
      <c r="A55" s="14" t="n"/>
      <c r="B55" s="17" t="n"/>
      <c r="C55" s="17" t="n"/>
      <c r="D55" s="14" t="n"/>
      <c r="E55" s="14" t="n"/>
      <c r="F55" s="14" t="n"/>
      <c r="G55" s="14" t="n"/>
      <c r="H55" s="18" t="n"/>
      <c r="I55" s="18" t="n"/>
      <c r="J55" s="13">
        <f>IF(F55="","",IFERROR(INDEX(Listen!$B$5:$B$60,MATCH(F55,Listen!$A$5:$A$60,0)),""))</f>
        <v/>
      </c>
      <c r="K55" s="13">
        <f>IF(F55="","",IF(OR(LEFT(F55,9)="Sanierung",F55="Instandhaltung / Reparatur"),"Ja","Nein"))</f>
        <v/>
      </c>
      <c r="L55" s="13">
        <f>IF(F55="","",IFERROR(INDEX(Listen!$C$5:$C$60,MATCH(F55,Listen!$A$5:$A$60,0)),""))</f>
        <v/>
      </c>
      <c r="M55" s="14" t="n"/>
      <c r="N55" s="14" t="n"/>
    </row>
    <row r="56">
      <c r="A56" s="14" t="n"/>
      <c r="B56" s="17" t="n"/>
      <c r="C56" s="17" t="n"/>
      <c r="D56" s="14" t="n"/>
      <c r="E56" s="14" t="n"/>
      <c r="F56" s="14" t="n"/>
      <c r="G56" s="14" t="n"/>
      <c r="H56" s="18" t="n"/>
      <c r="I56" s="18" t="n"/>
      <c r="J56" s="13">
        <f>IF(F56="","",IFERROR(INDEX(Listen!$B$5:$B$60,MATCH(F56,Listen!$A$5:$A$60,0)),""))</f>
        <v/>
      </c>
      <c r="K56" s="13">
        <f>IF(F56="","",IF(OR(LEFT(F56,9)="Sanierung",F56="Instandhaltung / Reparatur"),"Ja","Nein"))</f>
        <v/>
      </c>
      <c r="L56" s="13">
        <f>IF(F56="","",IFERROR(INDEX(Listen!$C$5:$C$60,MATCH(F56,Listen!$A$5:$A$60,0)),""))</f>
        <v/>
      </c>
      <c r="M56" s="14" t="n"/>
      <c r="N56" s="14" t="n"/>
    </row>
    <row r="57">
      <c r="A57" s="14" t="n"/>
      <c r="B57" s="17" t="n"/>
      <c r="C57" s="17" t="n"/>
      <c r="D57" s="14" t="n"/>
      <c r="E57" s="14" t="n"/>
      <c r="F57" s="14" t="n"/>
      <c r="G57" s="14" t="n"/>
      <c r="H57" s="18" t="n"/>
      <c r="I57" s="18" t="n"/>
      <c r="J57" s="13">
        <f>IF(F57="","",IFERROR(INDEX(Listen!$B$5:$B$60,MATCH(F57,Listen!$A$5:$A$60,0)),""))</f>
        <v/>
      </c>
      <c r="K57" s="13">
        <f>IF(F57="","",IF(OR(LEFT(F57,9)="Sanierung",F57="Instandhaltung / Reparatur"),"Ja","Nein"))</f>
        <v/>
      </c>
      <c r="L57" s="13">
        <f>IF(F57="","",IFERROR(INDEX(Listen!$C$5:$C$60,MATCH(F57,Listen!$A$5:$A$60,0)),""))</f>
        <v/>
      </c>
      <c r="M57" s="14" t="n"/>
      <c r="N57" s="14" t="n"/>
    </row>
    <row r="58">
      <c r="A58" s="14" t="n"/>
      <c r="B58" s="17" t="n"/>
      <c r="C58" s="17" t="n"/>
      <c r="D58" s="14" t="n"/>
      <c r="E58" s="14" t="n"/>
      <c r="F58" s="14" t="n"/>
      <c r="G58" s="14" t="n"/>
      <c r="H58" s="18" t="n"/>
      <c r="I58" s="18" t="n"/>
      <c r="J58" s="13">
        <f>IF(F58="","",IFERROR(INDEX(Listen!$B$5:$B$60,MATCH(F58,Listen!$A$5:$A$60,0)),""))</f>
        <v/>
      </c>
      <c r="K58" s="13">
        <f>IF(F58="","",IF(OR(LEFT(F58,9)="Sanierung",F58="Instandhaltung / Reparatur"),"Ja","Nein"))</f>
        <v/>
      </c>
      <c r="L58" s="13">
        <f>IF(F58="","",IFERROR(INDEX(Listen!$C$5:$C$60,MATCH(F58,Listen!$A$5:$A$60,0)),""))</f>
        <v/>
      </c>
      <c r="M58" s="14" t="n"/>
      <c r="N58" s="14" t="n"/>
    </row>
    <row r="59">
      <c r="A59" s="14" t="n"/>
      <c r="B59" s="17" t="n"/>
      <c r="C59" s="17" t="n"/>
      <c r="D59" s="14" t="n"/>
      <c r="E59" s="14" t="n"/>
      <c r="F59" s="14" t="n"/>
      <c r="G59" s="14" t="n"/>
      <c r="H59" s="18" t="n"/>
      <c r="I59" s="18" t="n"/>
      <c r="J59" s="13">
        <f>IF(F59="","",IFERROR(INDEX(Listen!$B$5:$B$60,MATCH(F59,Listen!$A$5:$A$60,0)),""))</f>
        <v/>
      </c>
      <c r="K59" s="13">
        <f>IF(F59="","",IF(OR(LEFT(F59,9)="Sanierung",F59="Instandhaltung / Reparatur"),"Ja","Nein"))</f>
        <v/>
      </c>
      <c r="L59" s="13">
        <f>IF(F59="","",IFERROR(INDEX(Listen!$C$5:$C$60,MATCH(F59,Listen!$A$5:$A$60,0)),""))</f>
        <v/>
      </c>
      <c r="M59" s="14" t="n"/>
      <c r="N59" s="14" t="n"/>
    </row>
    <row r="60">
      <c r="A60" s="14" t="n"/>
      <c r="B60" s="17" t="n"/>
      <c r="C60" s="17" t="n"/>
      <c r="D60" s="14" t="n"/>
      <c r="E60" s="14" t="n"/>
      <c r="F60" s="14" t="n"/>
      <c r="G60" s="14" t="n"/>
      <c r="H60" s="18" t="n"/>
      <c r="I60" s="18" t="n"/>
      <c r="J60" s="13">
        <f>IF(F60="","",IFERROR(INDEX(Listen!$B$5:$B$60,MATCH(F60,Listen!$A$5:$A$60,0)),""))</f>
        <v/>
      </c>
      <c r="K60" s="13">
        <f>IF(F60="","",IF(OR(LEFT(F60,9)="Sanierung",F60="Instandhaltung / Reparatur"),"Ja","Nein"))</f>
        <v/>
      </c>
      <c r="L60" s="13">
        <f>IF(F60="","",IFERROR(INDEX(Listen!$C$5:$C$60,MATCH(F60,Listen!$A$5:$A$60,0)),""))</f>
        <v/>
      </c>
      <c r="M60" s="14" t="n"/>
      <c r="N60" s="14" t="n"/>
    </row>
    <row r="61">
      <c r="A61" s="14" t="n"/>
      <c r="B61" s="17" t="n"/>
      <c r="C61" s="17" t="n"/>
      <c r="D61" s="14" t="n"/>
      <c r="E61" s="14" t="n"/>
      <c r="F61" s="14" t="n"/>
      <c r="G61" s="14" t="n"/>
      <c r="H61" s="18" t="n"/>
      <c r="I61" s="18" t="n"/>
      <c r="J61" s="13">
        <f>IF(F61="","",IFERROR(INDEX(Listen!$B$5:$B$60,MATCH(F61,Listen!$A$5:$A$60,0)),""))</f>
        <v/>
      </c>
      <c r="K61" s="13">
        <f>IF(F61="","",IF(OR(LEFT(F61,9)="Sanierung",F61="Instandhaltung / Reparatur"),"Ja","Nein"))</f>
        <v/>
      </c>
      <c r="L61" s="13">
        <f>IF(F61="","",IFERROR(INDEX(Listen!$C$5:$C$60,MATCH(F61,Listen!$A$5:$A$60,0)),""))</f>
        <v/>
      </c>
      <c r="M61" s="14" t="n"/>
      <c r="N61" s="14" t="n"/>
    </row>
    <row r="62">
      <c r="A62" s="14" t="n"/>
      <c r="B62" s="17" t="n"/>
      <c r="C62" s="17" t="n"/>
      <c r="D62" s="14" t="n"/>
      <c r="E62" s="14" t="n"/>
      <c r="F62" s="14" t="n"/>
      <c r="G62" s="14" t="n"/>
      <c r="H62" s="18" t="n"/>
      <c r="I62" s="18" t="n"/>
      <c r="J62" s="13">
        <f>IF(F62="","",IFERROR(INDEX(Listen!$B$5:$B$60,MATCH(F62,Listen!$A$5:$A$60,0)),""))</f>
        <v/>
      </c>
      <c r="K62" s="13">
        <f>IF(F62="","",IF(OR(LEFT(F62,9)="Sanierung",F62="Instandhaltung / Reparatur"),"Ja","Nein"))</f>
        <v/>
      </c>
      <c r="L62" s="13">
        <f>IF(F62="","",IFERROR(INDEX(Listen!$C$5:$C$60,MATCH(F62,Listen!$A$5:$A$60,0)),""))</f>
        <v/>
      </c>
      <c r="M62" s="14" t="n"/>
      <c r="N62" s="14" t="n"/>
    </row>
    <row r="63">
      <c r="A63" s="14" t="n"/>
      <c r="B63" s="17" t="n"/>
      <c r="C63" s="17" t="n"/>
      <c r="D63" s="14" t="n"/>
      <c r="E63" s="14" t="n"/>
      <c r="F63" s="14" t="n"/>
      <c r="G63" s="14" t="n"/>
      <c r="H63" s="18" t="n"/>
      <c r="I63" s="18" t="n"/>
      <c r="J63" s="13">
        <f>IF(F63="","",IFERROR(INDEX(Listen!$B$5:$B$60,MATCH(F63,Listen!$A$5:$A$60,0)),""))</f>
        <v/>
      </c>
      <c r="K63" s="13">
        <f>IF(F63="","",IF(OR(LEFT(F63,9)="Sanierung",F63="Instandhaltung / Reparatur"),"Ja","Nein"))</f>
        <v/>
      </c>
      <c r="L63" s="13">
        <f>IF(F63="","",IFERROR(INDEX(Listen!$C$5:$C$60,MATCH(F63,Listen!$A$5:$A$60,0)),""))</f>
        <v/>
      </c>
      <c r="M63" s="14" t="n"/>
      <c r="N63" s="14" t="n"/>
    </row>
    <row r="64">
      <c r="A64" s="14" t="n"/>
      <c r="B64" s="17" t="n"/>
      <c r="C64" s="17" t="n"/>
      <c r="D64" s="14" t="n"/>
      <c r="E64" s="14" t="n"/>
      <c r="F64" s="14" t="n"/>
      <c r="G64" s="14" t="n"/>
      <c r="H64" s="18" t="n"/>
      <c r="I64" s="18" t="n"/>
      <c r="J64" s="13">
        <f>IF(F64="","",IFERROR(INDEX(Listen!$B$5:$B$60,MATCH(F64,Listen!$A$5:$A$60,0)),""))</f>
        <v/>
      </c>
      <c r="K64" s="13">
        <f>IF(F64="","",IF(OR(LEFT(F64,9)="Sanierung",F64="Instandhaltung / Reparatur"),"Ja","Nein"))</f>
        <v/>
      </c>
      <c r="L64" s="13">
        <f>IF(F64="","",IFERROR(INDEX(Listen!$C$5:$C$60,MATCH(F64,Listen!$A$5:$A$60,0)),""))</f>
        <v/>
      </c>
      <c r="M64" s="14" t="n"/>
      <c r="N64" s="14" t="n"/>
    </row>
    <row r="65">
      <c r="A65" s="14" t="n"/>
      <c r="B65" s="17" t="n"/>
      <c r="C65" s="17" t="n"/>
      <c r="D65" s="14" t="n"/>
      <c r="E65" s="14" t="n"/>
      <c r="F65" s="14" t="n"/>
      <c r="G65" s="14" t="n"/>
      <c r="H65" s="18" t="n"/>
      <c r="I65" s="18" t="n"/>
      <c r="J65" s="13">
        <f>IF(F65="","",IFERROR(INDEX(Listen!$B$5:$B$60,MATCH(F65,Listen!$A$5:$A$60,0)),""))</f>
        <v/>
      </c>
      <c r="K65" s="13">
        <f>IF(F65="","",IF(OR(LEFT(F65,9)="Sanierung",F65="Instandhaltung / Reparatur"),"Ja","Nein"))</f>
        <v/>
      </c>
      <c r="L65" s="13">
        <f>IF(F65="","",IFERROR(INDEX(Listen!$C$5:$C$60,MATCH(F65,Listen!$A$5:$A$60,0)),""))</f>
        <v/>
      </c>
      <c r="M65" s="14" t="n"/>
      <c r="N65" s="14" t="n"/>
    </row>
    <row r="66">
      <c r="A66" s="14" t="n"/>
      <c r="B66" s="17" t="n"/>
      <c r="C66" s="17" t="n"/>
      <c r="D66" s="14" t="n"/>
      <c r="E66" s="14" t="n"/>
      <c r="F66" s="14" t="n"/>
      <c r="G66" s="14" t="n"/>
      <c r="H66" s="18" t="n"/>
      <c r="I66" s="18" t="n"/>
      <c r="J66" s="13">
        <f>IF(F66="","",IFERROR(INDEX(Listen!$B$5:$B$60,MATCH(F66,Listen!$A$5:$A$60,0)),""))</f>
        <v/>
      </c>
      <c r="K66" s="13">
        <f>IF(F66="","",IF(OR(LEFT(F66,9)="Sanierung",F66="Instandhaltung / Reparatur"),"Ja","Nein"))</f>
        <v/>
      </c>
      <c r="L66" s="13">
        <f>IF(F66="","",IFERROR(INDEX(Listen!$C$5:$C$60,MATCH(F66,Listen!$A$5:$A$60,0)),""))</f>
        <v/>
      </c>
      <c r="M66" s="14" t="n"/>
      <c r="N66" s="14" t="n"/>
    </row>
    <row r="67">
      <c r="A67" s="14" t="n"/>
      <c r="B67" s="17" t="n"/>
      <c r="C67" s="17" t="n"/>
      <c r="D67" s="14" t="n"/>
      <c r="E67" s="14" t="n"/>
      <c r="F67" s="14" t="n"/>
      <c r="G67" s="14" t="n"/>
      <c r="H67" s="18" t="n"/>
      <c r="I67" s="18" t="n"/>
      <c r="J67" s="13">
        <f>IF(F67="","",IFERROR(INDEX(Listen!$B$5:$B$60,MATCH(F67,Listen!$A$5:$A$60,0)),""))</f>
        <v/>
      </c>
      <c r="K67" s="13">
        <f>IF(F67="","",IF(OR(LEFT(F67,9)="Sanierung",F67="Instandhaltung / Reparatur"),"Ja","Nein"))</f>
        <v/>
      </c>
      <c r="L67" s="13">
        <f>IF(F67="","",IFERROR(INDEX(Listen!$C$5:$C$60,MATCH(F67,Listen!$A$5:$A$60,0)),""))</f>
        <v/>
      </c>
      <c r="M67" s="14" t="n"/>
      <c r="N67" s="14" t="n"/>
    </row>
    <row r="68">
      <c r="A68" s="14" t="n"/>
      <c r="B68" s="17" t="n"/>
      <c r="C68" s="17" t="n"/>
      <c r="D68" s="14" t="n"/>
      <c r="E68" s="14" t="n"/>
      <c r="F68" s="14" t="n"/>
      <c r="G68" s="14" t="n"/>
      <c r="H68" s="18" t="n"/>
      <c r="I68" s="18" t="n"/>
      <c r="J68" s="13">
        <f>IF(F68="","",IFERROR(INDEX(Listen!$B$5:$B$60,MATCH(F68,Listen!$A$5:$A$60,0)),""))</f>
        <v/>
      </c>
      <c r="K68" s="13">
        <f>IF(F68="","",IF(OR(LEFT(F68,9)="Sanierung",F68="Instandhaltung / Reparatur"),"Ja","Nein"))</f>
        <v/>
      </c>
      <c r="L68" s="13">
        <f>IF(F68="","",IFERROR(INDEX(Listen!$C$5:$C$60,MATCH(F68,Listen!$A$5:$A$60,0)),""))</f>
        <v/>
      </c>
      <c r="M68" s="14" t="n"/>
      <c r="N68" s="14" t="n"/>
    </row>
    <row r="69">
      <c r="A69" s="14" t="n"/>
      <c r="B69" s="17" t="n"/>
      <c r="C69" s="17" t="n"/>
      <c r="D69" s="14" t="n"/>
      <c r="E69" s="14" t="n"/>
      <c r="F69" s="14" t="n"/>
      <c r="G69" s="14" t="n"/>
      <c r="H69" s="18" t="n"/>
      <c r="I69" s="18" t="n"/>
      <c r="J69" s="13">
        <f>IF(F69="","",IFERROR(INDEX(Listen!$B$5:$B$60,MATCH(F69,Listen!$A$5:$A$60,0)),""))</f>
        <v/>
      </c>
      <c r="K69" s="13">
        <f>IF(F69="","",IF(OR(LEFT(F69,9)="Sanierung",F69="Instandhaltung / Reparatur"),"Ja","Nein"))</f>
        <v/>
      </c>
      <c r="L69" s="13">
        <f>IF(F69="","",IFERROR(INDEX(Listen!$C$5:$C$60,MATCH(F69,Listen!$A$5:$A$60,0)),""))</f>
        <v/>
      </c>
      <c r="M69" s="14" t="n"/>
      <c r="N69" s="14" t="n"/>
    </row>
    <row r="70">
      <c r="A70" s="14" t="n"/>
      <c r="B70" s="17" t="n"/>
      <c r="C70" s="17" t="n"/>
      <c r="D70" s="14" t="n"/>
      <c r="E70" s="14" t="n"/>
      <c r="F70" s="14" t="n"/>
      <c r="G70" s="14" t="n"/>
      <c r="H70" s="18" t="n"/>
      <c r="I70" s="18" t="n"/>
      <c r="J70" s="13">
        <f>IF(F70="","",IFERROR(INDEX(Listen!$B$5:$B$60,MATCH(F70,Listen!$A$5:$A$60,0)),""))</f>
        <v/>
      </c>
      <c r="K70" s="13">
        <f>IF(F70="","",IF(OR(LEFT(F70,9)="Sanierung",F70="Instandhaltung / Reparatur"),"Ja","Nein"))</f>
        <v/>
      </c>
      <c r="L70" s="13">
        <f>IF(F70="","",IFERROR(INDEX(Listen!$C$5:$C$60,MATCH(F70,Listen!$A$5:$A$60,0)),""))</f>
        <v/>
      </c>
      <c r="M70" s="14" t="n"/>
      <c r="N70" s="14" t="n"/>
    </row>
    <row r="71">
      <c r="A71" s="14" t="n"/>
      <c r="B71" s="17" t="n"/>
      <c r="C71" s="17" t="n"/>
      <c r="D71" s="14" t="n"/>
      <c r="E71" s="14" t="n"/>
      <c r="F71" s="14" t="n"/>
      <c r="G71" s="14" t="n"/>
      <c r="H71" s="18" t="n"/>
      <c r="I71" s="18" t="n"/>
      <c r="J71" s="13">
        <f>IF(F71="","",IFERROR(INDEX(Listen!$B$5:$B$60,MATCH(F71,Listen!$A$5:$A$60,0)),""))</f>
        <v/>
      </c>
      <c r="K71" s="13">
        <f>IF(F71="","",IF(OR(LEFT(F71,9)="Sanierung",F71="Instandhaltung / Reparatur"),"Ja","Nein"))</f>
        <v/>
      </c>
      <c r="L71" s="13">
        <f>IF(F71="","",IFERROR(INDEX(Listen!$C$5:$C$60,MATCH(F71,Listen!$A$5:$A$60,0)),""))</f>
        <v/>
      </c>
      <c r="M71" s="14" t="n"/>
      <c r="N71" s="14" t="n"/>
    </row>
    <row r="72">
      <c r="A72" s="14" t="n"/>
      <c r="B72" s="17" t="n"/>
      <c r="C72" s="17" t="n"/>
      <c r="D72" s="14" t="n"/>
      <c r="E72" s="14" t="n"/>
      <c r="F72" s="14" t="n"/>
      <c r="G72" s="14" t="n"/>
      <c r="H72" s="18" t="n"/>
      <c r="I72" s="18" t="n"/>
      <c r="J72" s="13">
        <f>IF(F72="","",IFERROR(INDEX(Listen!$B$5:$B$60,MATCH(F72,Listen!$A$5:$A$60,0)),""))</f>
        <v/>
      </c>
      <c r="K72" s="13">
        <f>IF(F72="","",IF(OR(LEFT(F72,9)="Sanierung",F72="Instandhaltung / Reparatur"),"Ja","Nein"))</f>
        <v/>
      </c>
      <c r="L72" s="13">
        <f>IF(F72="","",IFERROR(INDEX(Listen!$C$5:$C$60,MATCH(F72,Listen!$A$5:$A$60,0)),""))</f>
        <v/>
      </c>
      <c r="M72" s="14" t="n"/>
      <c r="N72" s="14" t="n"/>
    </row>
    <row r="73">
      <c r="A73" s="14" t="n"/>
      <c r="B73" s="17" t="n"/>
      <c r="C73" s="17" t="n"/>
      <c r="D73" s="14" t="n"/>
      <c r="E73" s="14" t="n"/>
      <c r="F73" s="14" t="n"/>
      <c r="G73" s="14" t="n"/>
      <c r="H73" s="18" t="n"/>
      <c r="I73" s="18" t="n"/>
      <c r="J73" s="13">
        <f>IF(F73="","",IFERROR(INDEX(Listen!$B$5:$B$60,MATCH(F73,Listen!$A$5:$A$60,0)),""))</f>
        <v/>
      </c>
      <c r="K73" s="13">
        <f>IF(F73="","",IF(OR(LEFT(F73,9)="Sanierung",F73="Instandhaltung / Reparatur"),"Ja","Nein"))</f>
        <v/>
      </c>
      <c r="L73" s="13">
        <f>IF(F73="","",IFERROR(INDEX(Listen!$C$5:$C$60,MATCH(F73,Listen!$A$5:$A$60,0)),""))</f>
        <v/>
      </c>
      <c r="M73" s="14" t="n"/>
      <c r="N73" s="14" t="n"/>
    </row>
    <row r="74">
      <c r="A74" s="14" t="n"/>
      <c r="B74" s="17" t="n"/>
      <c r="C74" s="17" t="n"/>
      <c r="D74" s="14" t="n"/>
      <c r="E74" s="14" t="n"/>
      <c r="F74" s="14" t="n"/>
      <c r="G74" s="14" t="n"/>
      <c r="H74" s="18" t="n"/>
      <c r="I74" s="18" t="n"/>
      <c r="J74" s="13">
        <f>IF(F74="","",IFERROR(INDEX(Listen!$B$5:$B$60,MATCH(F74,Listen!$A$5:$A$60,0)),""))</f>
        <v/>
      </c>
      <c r="K74" s="13">
        <f>IF(F74="","",IF(OR(LEFT(F74,9)="Sanierung",F74="Instandhaltung / Reparatur"),"Ja","Nein"))</f>
        <v/>
      </c>
      <c r="L74" s="13">
        <f>IF(F74="","",IFERROR(INDEX(Listen!$C$5:$C$60,MATCH(F74,Listen!$A$5:$A$60,0)),""))</f>
        <v/>
      </c>
      <c r="M74" s="14" t="n"/>
      <c r="N74" s="14" t="n"/>
    </row>
    <row r="75">
      <c r="A75" s="14" t="n"/>
      <c r="B75" s="17" t="n"/>
      <c r="C75" s="17" t="n"/>
      <c r="D75" s="14" t="n"/>
      <c r="E75" s="14" t="n"/>
      <c r="F75" s="14" t="n"/>
      <c r="G75" s="14" t="n"/>
      <c r="H75" s="18" t="n"/>
      <c r="I75" s="18" t="n"/>
      <c r="J75" s="13">
        <f>IF(F75="","",IFERROR(INDEX(Listen!$B$5:$B$60,MATCH(F75,Listen!$A$5:$A$60,0)),""))</f>
        <v/>
      </c>
      <c r="K75" s="13">
        <f>IF(F75="","",IF(OR(LEFT(F75,9)="Sanierung",F75="Instandhaltung / Reparatur"),"Ja","Nein"))</f>
        <v/>
      </c>
      <c r="L75" s="13">
        <f>IF(F75="","",IFERROR(INDEX(Listen!$C$5:$C$60,MATCH(F75,Listen!$A$5:$A$60,0)),""))</f>
        <v/>
      </c>
      <c r="M75" s="14" t="n"/>
      <c r="N75" s="14" t="n"/>
    </row>
    <row r="76">
      <c r="A76" s="14" t="n"/>
      <c r="B76" s="17" t="n"/>
      <c r="C76" s="17" t="n"/>
      <c r="D76" s="14" t="n"/>
      <c r="E76" s="14" t="n"/>
      <c r="F76" s="14" t="n"/>
      <c r="G76" s="14" t="n"/>
      <c r="H76" s="18" t="n"/>
      <c r="I76" s="18" t="n"/>
      <c r="J76" s="13">
        <f>IF(F76="","",IFERROR(INDEX(Listen!$B$5:$B$60,MATCH(F76,Listen!$A$5:$A$60,0)),""))</f>
        <v/>
      </c>
      <c r="K76" s="13">
        <f>IF(F76="","",IF(OR(LEFT(F76,9)="Sanierung",F76="Instandhaltung / Reparatur"),"Ja","Nein"))</f>
        <v/>
      </c>
      <c r="L76" s="13">
        <f>IF(F76="","",IFERROR(INDEX(Listen!$C$5:$C$60,MATCH(F76,Listen!$A$5:$A$60,0)),""))</f>
        <v/>
      </c>
      <c r="M76" s="14" t="n"/>
      <c r="N76" s="14" t="n"/>
    </row>
    <row r="77">
      <c r="A77" s="14" t="n"/>
      <c r="B77" s="17" t="n"/>
      <c r="C77" s="17" t="n"/>
      <c r="D77" s="14" t="n"/>
      <c r="E77" s="14" t="n"/>
      <c r="F77" s="14" t="n"/>
      <c r="G77" s="14" t="n"/>
      <c r="H77" s="18" t="n"/>
      <c r="I77" s="18" t="n"/>
      <c r="J77" s="13">
        <f>IF(F77="","",IFERROR(INDEX(Listen!$B$5:$B$60,MATCH(F77,Listen!$A$5:$A$60,0)),""))</f>
        <v/>
      </c>
      <c r="K77" s="13">
        <f>IF(F77="","",IF(OR(LEFT(F77,9)="Sanierung",F77="Instandhaltung / Reparatur"),"Ja","Nein"))</f>
        <v/>
      </c>
      <c r="L77" s="13">
        <f>IF(F77="","",IFERROR(INDEX(Listen!$C$5:$C$60,MATCH(F77,Listen!$A$5:$A$60,0)),""))</f>
        <v/>
      </c>
      <c r="M77" s="14" t="n"/>
      <c r="N77" s="14" t="n"/>
    </row>
    <row r="78">
      <c r="A78" s="14" t="n"/>
      <c r="B78" s="17" t="n"/>
      <c r="C78" s="17" t="n"/>
      <c r="D78" s="14" t="n"/>
      <c r="E78" s="14" t="n"/>
      <c r="F78" s="14" t="n"/>
      <c r="G78" s="14" t="n"/>
      <c r="H78" s="18" t="n"/>
      <c r="I78" s="18" t="n"/>
      <c r="J78" s="13">
        <f>IF(F78="","",IFERROR(INDEX(Listen!$B$5:$B$60,MATCH(F78,Listen!$A$5:$A$60,0)),""))</f>
        <v/>
      </c>
      <c r="K78" s="13">
        <f>IF(F78="","",IF(OR(LEFT(F78,9)="Sanierung",F78="Instandhaltung / Reparatur"),"Ja","Nein"))</f>
        <v/>
      </c>
      <c r="L78" s="13">
        <f>IF(F78="","",IFERROR(INDEX(Listen!$C$5:$C$60,MATCH(F78,Listen!$A$5:$A$60,0)),""))</f>
        <v/>
      </c>
      <c r="M78" s="14" t="n"/>
      <c r="N78" s="14" t="n"/>
    </row>
    <row r="79">
      <c r="A79" s="14" t="n"/>
      <c r="B79" s="17" t="n"/>
      <c r="C79" s="17" t="n"/>
      <c r="D79" s="14" t="n"/>
      <c r="E79" s="14" t="n"/>
      <c r="F79" s="14" t="n"/>
      <c r="G79" s="14" t="n"/>
      <c r="H79" s="18" t="n"/>
      <c r="I79" s="18" t="n"/>
      <c r="J79" s="13">
        <f>IF(F79="","",IFERROR(INDEX(Listen!$B$5:$B$60,MATCH(F79,Listen!$A$5:$A$60,0)),""))</f>
        <v/>
      </c>
      <c r="K79" s="13">
        <f>IF(F79="","",IF(OR(LEFT(F79,9)="Sanierung",F79="Instandhaltung / Reparatur"),"Ja","Nein"))</f>
        <v/>
      </c>
      <c r="L79" s="13">
        <f>IF(F79="","",IFERROR(INDEX(Listen!$C$5:$C$60,MATCH(F79,Listen!$A$5:$A$60,0)),""))</f>
        <v/>
      </c>
      <c r="M79" s="14" t="n"/>
      <c r="N79" s="14" t="n"/>
    </row>
    <row r="80">
      <c r="A80" s="14" t="n"/>
      <c r="B80" s="17" t="n"/>
      <c r="C80" s="17" t="n"/>
      <c r="D80" s="14" t="n"/>
      <c r="E80" s="14" t="n"/>
      <c r="F80" s="14" t="n"/>
      <c r="G80" s="14" t="n"/>
      <c r="H80" s="18" t="n"/>
      <c r="I80" s="18" t="n"/>
      <c r="J80" s="13">
        <f>IF(F80="","",IFERROR(INDEX(Listen!$B$5:$B$60,MATCH(F80,Listen!$A$5:$A$60,0)),""))</f>
        <v/>
      </c>
      <c r="K80" s="13">
        <f>IF(F80="","",IF(OR(LEFT(F80,9)="Sanierung",F80="Instandhaltung / Reparatur"),"Ja","Nein"))</f>
        <v/>
      </c>
      <c r="L80" s="13">
        <f>IF(F80="","",IFERROR(INDEX(Listen!$C$5:$C$60,MATCH(F80,Listen!$A$5:$A$60,0)),""))</f>
        <v/>
      </c>
      <c r="M80" s="14" t="n"/>
      <c r="N80" s="14" t="n"/>
    </row>
    <row r="81">
      <c r="A81" s="14" t="n"/>
      <c r="B81" s="17" t="n"/>
      <c r="C81" s="17" t="n"/>
      <c r="D81" s="14" t="n"/>
      <c r="E81" s="14" t="n"/>
      <c r="F81" s="14" t="n"/>
      <c r="G81" s="14" t="n"/>
      <c r="H81" s="18" t="n"/>
      <c r="I81" s="18" t="n"/>
      <c r="J81" s="13">
        <f>IF(F81="","",IFERROR(INDEX(Listen!$B$5:$B$60,MATCH(F81,Listen!$A$5:$A$60,0)),""))</f>
        <v/>
      </c>
      <c r="K81" s="13">
        <f>IF(F81="","",IF(OR(LEFT(F81,9)="Sanierung",F81="Instandhaltung / Reparatur"),"Ja","Nein"))</f>
        <v/>
      </c>
      <c r="L81" s="13">
        <f>IF(F81="","",IFERROR(INDEX(Listen!$C$5:$C$60,MATCH(F81,Listen!$A$5:$A$60,0)),""))</f>
        <v/>
      </c>
      <c r="M81" s="14" t="n"/>
      <c r="N81" s="14" t="n"/>
    </row>
    <row r="82">
      <c r="A82" s="14" t="n"/>
      <c r="B82" s="17" t="n"/>
      <c r="C82" s="17" t="n"/>
      <c r="D82" s="14" t="n"/>
      <c r="E82" s="14" t="n"/>
      <c r="F82" s="14" t="n"/>
      <c r="G82" s="14" t="n"/>
      <c r="H82" s="18" t="n"/>
      <c r="I82" s="18" t="n"/>
      <c r="J82" s="13">
        <f>IF(F82="","",IFERROR(INDEX(Listen!$B$5:$B$60,MATCH(F82,Listen!$A$5:$A$60,0)),""))</f>
        <v/>
      </c>
      <c r="K82" s="13">
        <f>IF(F82="","",IF(OR(LEFT(F82,9)="Sanierung",F82="Instandhaltung / Reparatur"),"Ja","Nein"))</f>
        <v/>
      </c>
      <c r="L82" s="13">
        <f>IF(F82="","",IFERROR(INDEX(Listen!$C$5:$C$60,MATCH(F82,Listen!$A$5:$A$60,0)),""))</f>
        <v/>
      </c>
      <c r="M82" s="14" t="n"/>
      <c r="N82" s="14" t="n"/>
    </row>
    <row r="83">
      <c r="A83" s="14" t="n"/>
      <c r="B83" s="17" t="n"/>
      <c r="C83" s="17" t="n"/>
      <c r="D83" s="14" t="n"/>
      <c r="E83" s="14" t="n"/>
      <c r="F83" s="14" t="n"/>
      <c r="G83" s="14" t="n"/>
      <c r="H83" s="18" t="n"/>
      <c r="I83" s="18" t="n"/>
      <c r="J83" s="13">
        <f>IF(F83="","",IFERROR(INDEX(Listen!$B$5:$B$60,MATCH(F83,Listen!$A$5:$A$60,0)),""))</f>
        <v/>
      </c>
      <c r="K83" s="13">
        <f>IF(F83="","",IF(OR(LEFT(F83,9)="Sanierung",F83="Instandhaltung / Reparatur"),"Ja","Nein"))</f>
        <v/>
      </c>
      <c r="L83" s="13">
        <f>IF(F83="","",IFERROR(INDEX(Listen!$C$5:$C$60,MATCH(F83,Listen!$A$5:$A$60,0)),""))</f>
        <v/>
      </c>
      <c r="M83" s="14" t="n"/>
      <c r="N83" s="14" t="n"/>
    </row>
    <row r="84">
      <c r="A84" s="14" t="n"/>
      <c r="B84" s="17" t="n"/>
      <c r="C84" s="17" t="n"/>
      <c r="D84" s="14" t="n"/>
      <c r="E84" s="14" t="n"/>
      <c r="F84" s="14" t="n"/>
      <c r="G84" s="14" t="n"/>
      <c r="H84" s="18" t="n"/>
      <c r="I84" s="18" t="n"/>
      <c r="J84" s="13">
        <f>IF(F84="","",IFERROR(INDEX(Listen!$B$5:$B$60,MATCH(F84,Listen!$A$5:$A$60,0)),""))</f>
        <v/>
      </c>
      <c r="K84" s="13">
        <f>IF(F84="","",IF(OR(LEFT(F84,9)="Sanierung",F84="Instandhaltung / Reparatur"),"Ja","Nein"))</f>
        <v/>
      </c>
      <c r="L84" s="13">
        <f>IF(F84="","",IFERROR(INDEX(Listen!$C$5:$C$60,MATCH(F84,Listen!$A$5:$A$60,0)),""))</f>
        <v/>
      </c>
      <c r="M84" s="14" t="n"/>
      <c r="N84" s="14" t="n"/>
    </row>
    <row r="85">
      <c r="A85" s="14" t="n"/>
      <c r="B85" s="17" t="n"/>
      <c r="C85" s="17" t="n"/>
      <c r="D85" s="14" t="n"/>
      <c r="E85" s="14" t="n"/>
      <c r="F85" s="14" t="n"/>
      <c r="G85" s="14" t="n"/>
      <c r="H85" s="18" t="n"/>
      <c r="I85" s="18" t="n"/>
      <c r="J85" s="13">
        <f>IF(F85="","",IFERROR(INDEX(Listen!$B$5:$B$60,MATCH(F85,Listen!$A$5:$A$60,0)),""))</f>
        <v/>
      </c>
      <c r="K85" s="13">
        <f>IF(F85="","",IF(OR(LEFT(F85,9)="Sanierung",F85="Instandhaltung / Reparatur"),"Ja","Nein"))</f>
        <v/>
      </c>
      <c r="L85" s="13">
        <f>IF(F85="","",IFERROR(INDEX(Listen!$C$5:$C$60,MATCH(F85,Listen!$A$5:$A$60,0)),""))</f>
        <v/>
      </c>
      <c r="M85" s="14" t="n"/>
      <c r="N85" s="14" t="n"/>
    </row>
    <row r="86">
      <c r="A86" s="14" t="n"/>
      <c r="B86" s="17" t="n"/>
      <c r="C86" s="17" t="n"/>
      <c r="D86" s="14" t="n"/>
      <c r="E86" s="14" t="n"/>
      <c r="F86" s="14" t="n"/>
      <c r="G86" s="14" t="n"/>
      <c r="H86" s="18" t="n"/>
      <c r="I86" s="18" t="n"/>
      <c r="J86" s="13">
        <f>IF(F86="","",IFERROR(INDEX(Listen!$B$5:$B$60,MATCH(F86,Listen!$A$5:$A$60,0)),""))</f>
        <v/>
      </c>
      <c r="K86" s="13">
        <f>IF(F86="","",IF(OR(LEFT(F86,9)="Sanierung",F86="Instandhaltung / Reparatur"),"Ja","Nein"))</f>
        <v/>
      </c>
      <c r="L86" s="13">
        <f>IF(F86="","",IFERROR(INDEX(Listen!$C$5:$C$60,MATCH(F86,Listen!$A$5:$A$60,0)),""))</f>
        <v/>
      </c>
      <c r="M86" s="14" t="n"/>
      <c r="N86" s="14" t="n"/>
    </row>
    <row r="87">
      <c r="A87" s="14" t="n"/>
      <c r="B87" s="17" t="n"/>
      <c r="C87" s="17" t="n"/>
      <c r="D87" s="14" t="n"/>
      <c r="E87" s="14" t="n"/>
      <c r="F87" s="14" t="n"/>
      <c r="G87" s="14" t="n"/>
      <c r="H87" s="18" t="n"/>
      <c r="I87" s="18" t="n"/>
      <c r="J87" s="13">
        <f>IF(F87="","",IFERROR(INDEX(Listen!$B$5:$B$60,MATCH(F87,Listen!$A$5:$A$60,0)),""))</f>
        <v/>
      </c>
      <c r="K87" s="13">
        <f>IF(F87="","",IF(OR(LEFT(F87,9)="Sanierung",F87="Instandhaltung / Reparatur"),"Ja","Nein"))</f>
        <v/>
      </c>
      <c r="L87" s="13">
        <f>IF(F87="","",IFERROR(INDEX(Listen!$C$5:$C$60,MATCH(F87,Listen!$A$5:$A$60,0)),""))</f>
        <v/>
      </c>
      <c r="M87" s="14" t="n"/>
      <c r="N87" s="14" t="n"/>
    </row>
    <row r="88">
      <c r="A88" s="14" t="n"/>
      <c r="B88" s="17" t="n"/>
      <c r="C88" s="17" t="n"/>
      <c r="D88" s="14" t="n"/>
      <c r="E88" s="14" t="n"/>
      <c r="F88" s="14" t="n"/>
      <c r="G88" s="14" t="n"/>
      <c r="H88" s="18" t="n"/>
      <c r="I88" s="18" t="n"/>
      <c r="J88" s="13">
        <f>IF(F88="","",IFERROR(INDEX(Listen!$B$5:$B$60,MATCH(F88,Listen!$A$5:$A$60,0)),""))</f>
        <v/>
      </c>
      <c r="K88" s="13">
        <f>IF(F88="","",IF(OR(LEFT(F88,9)="Sanierung",F88="Instandhaltung / Reparatur"),"Ja","Nein"))</f>
        <v/>
      </c>
      <c r="L88" s="13">
        <f>IF(F88="","",IFERROR(INDEX(Listen!$C$5:$C$60,MATCH(F88,Listen!$A$5:$A$60,0)),""))</f>
        <v/>
      </c>
      <c r="M88" s="14" t="n"/>
      <c r="N88" s="14" t="n"/>
    </row>
    <row r="89">
      <c r="A89" s="14" t="n"/>
      <c r="B89" s="17" t="n"/>
      <c r="C89" s="17" t="n"/>
      <c r="D89" s="14" t="n"/>
      <c r="E89" s="14" t="n"/>
      <c r="F89" s="14" t="n"/>
      <c r="G89" s="14" t="n"/>
      <c r="H89" s="18" t="n"/>
      <c r="I89" s="18" t="n"/>
      <c r="J89" s="13">
        <f>IF(F89="","",IFERROR(INDEX(Listen!$B$5:$B$60,MATCH(F89,Listen!$A$5:$A$60,0)),""))</f>
        <v/>
      </c>
      <c r="K89" s="13">
        <f>IF(F89="","",IF(OR(LEFT(F89,9)="Sanierung",F89="Instandhaltung / Reparatur"),"Ja","Nein"))</f>
        <v/>
      </c>
      <c r="L89" s="13">
        <f>IF(F89="","",IFERROR(INDEX(Listen!$C$5:$C$60,MATCH(F89,Listen!$A$5:$A$60,0)),""))</f>
        <v/>
      </c>
      <c r="M89" s="14" t="n"/>
      <c r="N89" s="14" t="n"/>
    </row>
    <row r="90">
      <c r="A90" s="14" t="n"/>
      <c r="B90" s="17" t="n"/>
      <c r="C90" s="17" t="n"/>
      <c r="D90" s="14" t="n"/>
      <c r="E90" s="14" t="n"/>
      <c r="F90" s="14" t="n"/>
      <c r="G90" s="14" t="n"/>
      <c r="H90" s="18" t="n"/>
      <c r="I90" s="18" t="n"/>
      <c r="J90" s="13">
        <f>IF(F90="","",IFERROR(INDEX(Listen!$B$5:$B$60,MATCH(F90,Listen!$A$5:$A$60,0)),""))</f>
        <v/>
      </c>
      <c r="K90" s="13">
        <f>IF(F90="","",IF(OR(LEFT(F90,9)="Sanierung",F90="Instandhaltung / Reparatur"),"Ja","Nein"))</f>
        <v/>
      </c>
      <c r="L90" s="13">
        <f>IF(F90="","",IFERROR(INDEX(Listen!$C$5:$C$60,MATCH(F90,Listen!$A$5:$A$60,0)),""))</f>
        <v/>
      </c>
      <c r="M90" s="14" t="n"/>
      <c r="N90" s="14" t="n"/>
    </row>
    <row r="91">
      <c r="A91" s="14" t="n"/>
      <c r="B91" s="17" t="n"/>
      <c r="C91" s="17" t="n"/>
      <c r="D91" s="14" t="n"/>
      <c r="E91" s="14" t="n"/>
      <c r="F91" s="14" t="n"/>
      <c r="G91" s="14" t="n"/>
      <c r="H91" s="18" t="n"/>
      <c r="I91" s="18" t="n"/>
      <c r="J91" s="13">
        <f>IF(F91="","",IFERROR(INDEX(Listen!$B$5:$B$60,MATCH(F91,Listen!$A$5:$A$60,0)),""))</f>
        <v/>
      </c>
      <c r="K91" s="13">
        <f>IF(F91="","",IF(OR(LEFT(F91,9)="Sanierung",F91="Instandhaltung / Reparatur"),"Ja","Nein"))</f>
        <v/>
      </c>
      <c r="L91" s="13">
        <f>IF(F91="","",IFERROR(INDEX(Listen!$C$5:$C$60,MATCH(F91,Listen!$A$5:$A$60,0)),""))</f>
        <v/>
      </c>
      <c r="M91" s="14" t="n"/>
      <c r="N91" s="14" t="n"/>
    </row>
    <row r="92">
      <c r="A92" s="14" t="n"/>
      <c r="B92" s="17" t="n"/>
      <c r="C92" s="17" t="n"/>
      <c r="D92" s="14" t="n"/>
      <c r="E92" s="14" t="n"/>
      <c r="F92" s="14" t="n"/>
      <c r="G92" s="14" t="n"/>
      <c r="H92" s="18" t="n"/>
      <c r="I92" s="18" t="n"/>
      <c r="J92" s="13">
        <f>IF(F92="","",IFERROR(INDEX(Listen!$B$5:$B$60,MATCH(F92,Listen!$A$5:$A$60,0)),""))</f>
        <v/>
      </c>
      <c r="K92" s="13">
        <f>IF(F92="","",IF(OR(LEFT(F92,9)="Sanierung",F92="Instandhaltung / Reparatur"),"Ja","Nein"))</f>
        <v/>
      </c>
      <c r="L92" s="13">
        <f>IF(F92="","",IFERROR(INDEX(Listen!$C$5:$C$60,MATCH(F92,Listen!$A$5:$A$60,0)),""))</f>
        <v/>
      </c>
      <c r="M92" s="14" t="n"/>
      <c r="N92" s="14" t="n"/>
    </row>
    <row r="93">
      <c r="A93" s="14" t="n"/>
      <c r="B93" s="17" t="n"/>
      <c r="C93" s="17" t="n"/>
      <c r="D93" s="14" t="n"/>
      <c r="E93" s="14" t="n"/>
      <c r="F93" s="14" t="n"/>
      <c r="G93" s="14" t="n"/>
      <c r="H93" s="18" t="n"/>
      <c r="I93" s="18" t="n"/>
      <c r="J93" s="13">
        <f>IF(F93="","",IFERROR(INDEX(Listen!$B$5:$B$60,MATCH(F93,Listen!$A$5:$A$60,0)),""))</f>
        <v/>
      </c>
      <c r="K93" s="13">
        <f>IF(F93="","",IF(OR(LEFT(F93,9)="Sanierung",F93="Instandhaltung / Reparatur"),"Ja","Nein"))</f>
        <v/>
      </c>
      <c r="L93" s="13">
        <f>IF(F93="","",IFERROR(INDEX(Listen!$C$5:$C$60,MATCH(F93,Listen!$A$5:$A$60,0)),""))</f>
        <v/>
      </c>
      <c r="M93" s="14" t="n"/>
      <c r="N93" s="14" t="n"/>
    </row>
    <row r="94">
      <c r="A94" s="14" t="n"/>
      <c r="B94" s="17" t="n"/>
      <c r="C94" s="17" t="n"/>
      <c r="D94" s="14" t="n"/>
      <c r="E94" s="14" t="n"/>
      <c r="F94" s="14" t="n"/>
      <c r="G94" s="14" t="n"/>
      <c r="H94" s="18" t="n"/>
      <c r="I94" s="18" t="n"/>
      <c r="J94" s="13">
        <f>IF(F94="","",IFERROR(INDEX(Listen!$B$5:$B$60,MATCH(F94,Listen!$A$5:$A$60,0)),""))</f>
        <v/>
      </c>
      <c r="K94" s="13">
        <f>IF(F94="","",IF(OR(LEFT(F94,9)="Sanierung",F94="Instandhaltung / Reparatur"),"Ja","Nein"))</f>
        <v/>
      </c>
      <c r="L94" s="13">
        <f>IF(F94="","",IFERROR(INDEX(Listen!$C$5:$C$60,MATCH(F94,Listen!$A$5:$A$60,0)),""))</f>
        <v/>
      </c>
      <c r="M94" s="14" t="n"/>
      <c r="N94" s="14" t="n"/>
    </row>
    <row r="95">
      <c r="A95" s="14" t="n"/>
      <c r="B95" s="17" t="n"/>
      <c r="C95" s="17" t="n"/>
      <c r="D95" s="14" t="n"/>
      <c r="E95" s="14" t="n"/>
      <c r="F95" s="14" t="n"/>
      <c r="G95" s="14" t="n"/>
      <c r="H95" s="18" t="n"/>
      <c r="I95" s="18" t="n"/>
      <c r="J95" s="13">
        <f>IF(F95="","",IFERROR(INDEX(Listen!$B$5:$B$60,MATCH(F95,Listen!$A$5:$A$60,0)),""))</f>
        <v/>
      </c>
      <c r="K95" s="13">
        <f>IF(F95="","",IF(OR(LEFT(F95,9)="Sanierung",F95="Instandhaltung / Reparatur"),"Ja","Nein"))</f>
        <v/>
      </c>
      <c r="L95" s="13">
        <f>IF(F95="","",IFERROR(INDEX(Listen!$C$5:$C$60,MATCH(F95,Listen!$A$5:$A$60,0)),""))</f>
        <v/>
      </c>
      <c r="M95" s="14" t="n"/>
      <c r="N95" s="14" t="n"/>
    </row>
    <row r="96">
      <c r="A96" s="14" t="n"/>
      <c r="B96" s="17" t="n"/>
      <c r="C96" s="17" t="n"/>
      <c r="D96" s="14" t="n"/>
      <c r="E96" s="14" t="n"/>
      <c r="F96" s="14" t="n"/>
      <c r="G96" s="14" t="n"/>
      <c r="H96" s="18" t="n"/>
      <c r="I96" s="18" t="n"/>
      <c r="J96" s="13">
        <f>IF(F96="","",IFERROR(INDEX(Listen!$B$5:$B$60,MATCH(F96,Listen!$A$5:$A$60,0)),""))</f>
        <v/>
      </c>
      <c r="K96" s="13">
        <f>IF(F96="","",IF(OR(LEFT(F96,9)="Sanierung",F96="Instandhaltung / Reparatur"),"Ja","Nein"))</f>
        <v/>
      </c>
      <c r="L96" s="13">
        <f>IF(F96="","",IFERROR(INDEX(Listen!$C$5:$C$60,MATCH(F96,Listen!$A$5:$A$60,0)),""))</f>
        <v/>
      </c>
      <c r="M96" s="14" t="n"/>
      <c r="N96" s="14" t="n"/>
    </row>
    <row r="97">
      <c r="A97" s="14" t="n"/>
      <c r="B97" s="17" t="n"/>
      <c r="C97" s="17" t="n"/>
      <c r="D97" s="14" t="n"/>
      <c r="E97" s="14" t="n"/>
      <c r="F97" s="14" t="n"/>
      <c r="G97" s="14" t="n"/>
      <c r="H97" s="18" t="n"/>
      <c r="I97" s="18" t="n"/>
      <c r="J97" s="13">
        <f>IF(F97="","",IFERROR(INDEX(Listen!$B$5:$B$60,MATCH(F97,Listen!$A$5:$A$60,0)),""))</f>
        <v/>
      </c>
      <c r="K97" s="13">
        <f>IF(F97="","",IF(OR(LEFT(F97,9)="Sanierung",F97="Instandhaltung / Reparatur"),"Ja","Nein"))</f>
        <v/>
      </c>
      <c r="L97" s="13">
        <f>IF(F97="","",IFERROR(INDEX(Listen!$C$5:$C$60,MATCH(F97,Listen!$A$5:$A$60,0)),""))</f>
        <v/>
      </c>
      <c r="M97" s="14" t="n"/>
      <c r="N97" s="14" t="n"/>
    </row>
    <row r="98">
      <c r="A98" s="14" t="n"/>
      <c r="B98" s="17" t="n"/>
      <c r="C98" s="17" t="n"/>
      <c r="D98" s="14" t="n"/>
      <c r="E98" s="14" t="n"/>
      <c r="F98" s="14" t="n"/>
      <c r="G98" s="14" t="n"/>
      <c r="H98" s="18" t="n"/>
      <c r="I98" s="18" t="n"/>
      <c r="J98" s="13">
        <f>IF(F98="","",IFERROR(INDEX(Listen!$B$5:$B$60,MATCH(F98,Listen!$A$5:$A$60,0)),""))</f>
        <v/>
      </c>
      <c r="K98" s="13">
        <f>IF(F98="","",IF(OR(LEFT(F98,9)="Sanierung",F98="Instandhaltung / Reparatur"),"Ja","Nein"))</f>
        <v/>
      </c>
      <c r="L98" s="13">
        <f>IF(F98="","",IFERROR(INDEX(Listen!$C$5:$C$60,MATCH(F98,Listen!$A$5:$A$60,0)),""))</f>
        <v/>
      </c>
      <c r="M98" s="14" t="n"/>
      <c r="N98" s="14" t="n"/>
    </row>
    <row r="99">
      <c r="A99" s="14" t="n"/>
      <c r="B99" s="17" t="n"/>
      <c r="C99" s="17" t="n"/>
      <c r="D99" s="14" t="n"/>
      <c r="E99" s="14" t="n"/>
      <c r="F99" s="14" t="n"/>
      <c r="G99" s="14" t="n"/>
      <c r="H99" s="18" t="n"/>
      <c r="I99" s="18" t="n"/>
      <c r="J99" s="13">
        <f>IF(F99="","",IFERROR(INDEX(Listen!$B$5:$B$60,MATCH(F99,Listen!$A$5:$A$60,0)),""))</f>
        <v/>
      </c>
      <c r="K99" s="13">
        <f>IF(F99="","",IF(OR(LEFT(F99,9)="Sanierung",F99="Instandhaltung / Reparatur"),"Ja","Nein"))</f>
        <v/>
      </c>
      <c r="L99" s="13">
        <f>IF(F99="","",IFERROR(INDEX(Listen!$C$5:$C$60,MATCH(F99,Listen!$A$5:$A$60,0)),""))</f>
        <v/>
      </c>
      <c r="M99" s="14" t="n"/>
      <c r="N99" s="14" t="n"/>
    </row>
    <row r="100">
      <c r="A100" s="14" t="n"/>
      <c r="B100" s="17" t="n"/>
      <c r="C100" s="17" t="n"/>
      <c r="D100" s="14" t="n"/>
      <c r="E100" s="14" t="n"/>
      <c r="F100" s="14" t="n"/>
      <c r="G100" s="14" t="n"/>
      <c r="H100" s="18" t="n"/>
      <c r="I100" s="18" t="n"/>
      <c r="J100" s="13">
        <f>IF(F100="","",IFERROR(INDEX(Listen!$B$5:$B$60,MATCH(F100,Listen!$A$5:$A$60,0)),""))</f>
        <v/>
      </c>
      <c r="K100" s="13">
        <f>IF(F100="","",IF(OR(LEFT(F100,9)="Sanierung",F100="Instandhaltung / Reparatur"),"Ja","Nein"))</f>
        <v/>
      </c>
      <c r="L100" s="13">
        <f>IF(F100="","",IFERROR(INDEX(Listen!$C$5:$C$60,MATCH(F100,Listen!$A$5:$A$60,0)),""))</f>
        <v/>
      </c>
      <c r="M100" s="14" t="n"/>
      <c r="N100" s="14" t="n"/>
    </row>
    <row r="101">
      <c r="A101" s="14" t="n"/>
      <c r="B101" s="17" t="n"/>
      <c r="C101" s="17" t="n"/>
      <c r="D101" s="14" t="n"/>
      <c r="E101" s="14" t="n"/>
      <c r="F101" s="14" t="n"/>
      <c r="G101" s="14" t="n"/>
      <c r="H101" s="18" t="n"/>
      <c r="I101" s="18" t="n"/>
      <c r="J101" s="13">
        <f>IF(F101="","",IFERROR(INDEX(Listen!$B$5:$B$60,MATCH(F101,Listen!$A$5:$A$60,0)),""))</f>
        <v/>
      </c>
      <c r="K101" s="13">
        <f>IF(F101="","",IF(OR(LEFT(F101,9)="Sanierung",F101="Instandhaltung / Reparatur"),"Ja","Nein"))</f>
        <v/>
      </c>
      <c r="L101" s="13">
        <f>IF(F101="","",IFERROR(INDEX(Listen!$C$5:$C$60,MATCH(F101,Listen!$A$5:$A$60,0)),""))</f>
        <v/>
      </c>
      <c r="M101" s="14" t="n"/>
      <c r="N101" s="14" t="n"/>
    </row>
    <row r="102">
      <c r="A102" s="14" t="n"/>
      <c r="B102" s="17" t="n"/>
      <c r="C102" s="17" t="n"/>
      <c r="D102" s="14" t="n"/>
      <c r="E102" s="14" t="n"/>
      <c r="F102" s="14" t="n"/>
      <c r="G102" s="14" t="n"/>
      <c r="H102" s="18" t="n"/>
      <c r="I102" s="18" t="n"/>
      <c r="J102" s="13">
        <f>IF(F102="","",IFERROR(INDEX(Listen!$B$5:$B$60,MATCH(F102,Listen!$A$5:$A$60,0)),""))</f>
        <v/>
      </c>
      <c r="K102" s="13">
        <f>IF(F102="","",IF(OR(LEFT(F102,9)="Sanierung",F102="Instandhaltung / Reparatur"),"Ja","Nein"))</f>
        <v/>
      </c>
      <c r="L102" s="13">
        <f>IF(F102="","",IFERROR(INDEX(Listen!$C$5:$C$60,MATCH(F102,Listen!$A$5:$A$60,0)),""))</f>
        <v/>
      </c>
      <c r="M102" s="14" t="n"/>
      <c r="N102" s="14" t="n"/>
    </row>
    <row r="103">
      <c r="A103" s="14" t="n"/>
      <c r="B103" s="17" t="n"/>
      <c r="C103" s="17" t="n"/>
      <c r="D103" s="14" t="n"/>
      <c r="E103" s="14" t="n"/>
      <c r="F103" s="14" t="n"/>
      <c r="G103" s="14" t="n"/>
      <c r="H103" s="18" t="n"/>
      <c r="I103" s="18" t="n"/>
      <c r="J103" s="13">
        <f>IF(F103="","",IFERROR(INDEX(Listen!$B$5:$B$60,MATCH(F103,Listen!$A$5:$A$60,0)),""))</f>
        <v/>
      </c>
      <c r="K103" s="13">
        <f>IF(F103="","",IF(OR(LEFT(F103,9)="Sanierung",F103="Instandhaltung / Reparatur"),"Ja","Nein"))</f>
        <v/>
      </c>
      <c r="L103" s="13">
        <f>IF(F103="","",IFERROR(INDEX(Listen!$C$5:$C$60,MATCH(F103,Listen!$A$5:$A$60,0)),""))</f>
        <v/>
      </c>
      <c r="M103" s="14" t="n"/>
      <c r="N103" s="14" t="n"/>
    </row>
    <row r="104">
      <c r="A104" s="14" t="n"/>
      <c r="B104" s="17" t="n"/>
      <c r="C104" s="17" t="n"/>
      <c r="D104" s="14" t="n"/>
      <c r="E104" s="14" t="n"/>
      <c r="F104" s="14" t="n"/>
      <c r="G104" s="14" t="n"/>
      <c r="H104" s="18" t="n"/>
      <c r="I104" s="18" t="n"/>
      <c r="J104" s="13">
        <f>IF(F104="","",IFERROR(INDEX(Listen!$B$5:$B$60,MATCH(F104,Listen!$A$5:$A$60,0)),""))</f>
        <v/>
      </c>
      <c r="K104" s="13">
        <f>IF(F104="","",IF(OR(LEFT(F104,9)="Sanierung",F104="Instandhaltung / Reparatur"),"Ja","Nein"))</f>
        <v/>
      </c>
      <c r="L104" s="13">
        <f>IF(F104="","",IFERROR(INDEX(Listen!$C$5:$C$60,MATCH(F104,Listen!$A$5:$A$60,0)),""))</f>
        <v/>
      </c>
      <c r="M104" s="14" t="n"/>
      <c r="N104" s="14" t="n"/>
    </row>
    <row r="105">
      <c r="A105" s="14" t="n"/>
      <c r="B105" s="17" t="n"/>
      <c r="C105" s="17" t="n"/>
      <c r="D105" s="14" t="n"/>
      <c r="E105" s="14" t="n"/>
      <c r="F105" s="14" t="n"/>
      <c r="G105" s="14" t="n"/>
      <c r="H105" s="18" t="n"/>
      <c r="I105" s="18" t="n"/>
      <c r="J105" s="13">
        <f>IF(F105="","",IFERROR(INDEX(Listen!$B$5:$B$60,MATCH(F105,Listen!$A$5:$A$60,0)),""))</f>
        <v/>
      </c>
      <c r="K105" s="13">
        <f>IF(F105="","",IF(OR(LEFT(F105,9)="Sanierung",F105="Instandhaltung / Reparatur"),"Ja","Nein"))</f>
        <v/>
      </c>
      <c r="L105" s="13">
        <f>IF(F105="","",IFERROR(INDEX(Listen!$C$5:$C$60,MATCH(F105,Listen!$A$5:$A$60,0)),""))</f>
        <v/>
      </c>
      <c r="M105" s="14" t="n"/>
      <c r="N105" s="14" t="n"/>
    </row>
    <row r="106">
      <c r="A106" s="14" t="n"/>
      <c r="B106" s="17" t="n"/>
      <c r="C106" s="17" t="n"/>
      <c r="D106" s="14" t="n"/>
      <c r="E106" s="14" t="n"/>
      <c r="F106" s="14" t="n"/>
      <c r="G106" s="14" t="n"/>
      <c r="H106" s="18" t="n"/>
      <c r="I106" s="18" t="n"/>
      <c r="J106" s="13">
        <f>IF(F106="","",IFERROR(INDEX(Listen!$B$5:$B$60,MATCH(F106,Listen!$A$5:$A$60,0)),""))</f>
        <v/>
      </c>
      <c r="K106" s="13">
        <f>IF(F106="","",IF(OR(LEFT(F106,9)="Sanierung",F106="Instandhaltung / Reparatur"),"Ja","Nein"))</f>
        <v/>
      </c>
      <c r="L106" s="13">
        <f>IF(F106="","",IFERROR(INDEX(Listen!$C$5:$C$60,MATCH(F106,Listen!$A$5:$A$60,0)),""))</f>
        <v/>
      </c>
      <c r="M106" s="14" t="n"/>
      <c r="N106" s="14" t="n"/>
    </row>
    <row r="107">
      <c r="A107" s="14" t="n"/>
      <c r="B107" s="17" t="n"/>
      <c r="C107" s="17" t="n"/>
      <c r="D107" s="14" t="n"/>
      <c r="E107" s="14" t="n"/>
      <c r="F107" s="14" t="n"/>
      <c r="G107" s="14" t="n"/>
      <c r="H107" s="18" t="n"/>
      <c r="I107" s="18" t="n"/>
      <c r="J107" s="13">
        <f>IF(F107="","",IFERROR(INDEX(Listen!$B$5:$B$60,MATCH(F107,Listen!$A$5:$A$60,0)),""))</f>
        <v/>
      </c>
      <c r="K107" s="13">
        <f>IF(F107="","",IF(OR(LEFT(F107,9)="Sanierung",F107="Instandhaltung / Reparatur"),"Ja","Nein"))</f>
        <v/>
      </c>
      <c r="L107" s="13">
        <f>IF(F107="","",IFERROR(INDEX(Listen!$C$5:$C$60,MATCH(F107,Listen!$A$5:$A$60,0)),""))</f>
        <v/>
      </c>
      <c r="M107" s="14" t="n"/>
      <c r="N107" s="14" t="n"/>
    </row>
    <row r="108">
      <c r="A108" s="14" t="n"/>
      <c r="B108" s="17" t="n"/>
      <c r="C108" s="17" t="n"/>
      <c r="D108" s="14" t="n"/>
      <c r="E108" s="14" t="n"/>
      <c r="F108" s="14" t="n"/>
      <c r="G108" s="14" t="n"/>
      <c r="H108" s="18" t="n"/>
      <c r="I108" s="18" t="n"/>
      <c r="J108" s="13">
        <f>IF(F108="","",IFERROR(INDEX(Listen!$B$5:$B$60,MATCH(F108,Listen!$A$5:$A$60,0)),""))</f>
        <v/>
      </c>
      <c r="K108" s="13">
        <f>IF(F108="","",IF(OR(LEFT(F108,9)="Sanierung",F108="Instandhaltung / Reparatur"),"Ja","Nein"))</f>
        <v/>
      </c>
      <c r="L108" s="13">
        <f>IF(F108="","",IFERROR(INDEX(Listen!$C$5:$C$60,MATCH(F108,Listen!$A$5:$A$60,0)),""))</f>
        <v/>
      </c>
      <c r="M108" s="14" t="n"/>
      <c r="N108" s="14" t="n"/>
    </row>
    <row r="109">
      <c r="A109" s="14" t="n"/>
      <c r="B109" s="17" t="n"/>
      <c r="C109" s="17" t="n"/>
      <c r="D109" s="14" t="n"/>
      <c r="E109" s="14" t="n"/>
      <c r="F109" s="14" t="n"/>
      <c r="G109" s="14" t="n"/>
      <c r="H109" s="18" t="n"/>
      <c r="I109" s="18" t="n"/>
      <c r="J109" s="13">
        <f>IF(F109="","",IFERROR(INDEX(Listen!$B$5:$B$60,MATCH(F109,Listen!$A$5:$A$60,0)),""))</f>
        <v/>
      </c>
      <c r="K109" s="13">
        <f>IF(F109="","",IF(OR(LEFT(F109,9)="Sanierung",F109="Instandhaltung / Reparatur"),"Ja","Nein"))</f>
        <v/>
      </c>
      <c r="L109" s="13">
        <f>IF(F109="","",IFERROR(INDEX(Listen!$C$5:$C$60,MATCH(F109,Listen!$A$5:$A$60,0)),""))</f>
        <v/>
      </c>
      <c r="M109" s="14" t="n"/>
      <c r="N109" s="14" t="n"/>
    </row>
    <row r="110">
      <c r="A110" s="14" t="n"/>
      <c r="B110" s="17" t="n"/>
      <c r="C110" s="17" t="n"/>
      <c r="D110" s="14" t="n"/>
      <c r="E110" s="14" t="n"/>
      <c r="F110" s="14" t="n"/>
      <c r="G110" s="14" t="n"/>
      <c r="H110" s="18" t="n"/>
      <c r="I110" s="18" t="n"/>
      <c r="J110" s="13">
        <f>IF(F110="","",IFERROR(INDEX(Listen!$B$5:$B$60,MATCH(F110,Listen!$A$5:$A$60,0)),""))</f>
        <v/>
      </c>
      <c r="K110" s="13">
        <f>IF(F110="","",IF(OR(LEFT(F110,9)="Sanierung",F110="Instandhaltung / Reparatur"),"Ja","Nein"))</f>
        <v/>
      </c>
      <c r="L110" s="13">
        <f>IF(F110="","",IFERROR(INDEX(Listen!$C$5:$C$60,MATCH(F110,Listen!$A$5:$A$60,0)),""))</f>
        <v/>
      </c>
      <c r="M110" s="14" t="n"/>
      <c r="N110" s="14" t="n"/>
    </row>
    <row r="111">
      <c r="A111" s="14" t="n"/>
      <c r="B111" s="17" t="n"/>
      <c r="C111" s="17" t="n"/>
      <c r="D111" s="14" t="n"/>
      <c r="E111" s="14" t="n"/>
      <c r="F111" s="14" t="n"/>
      <c r="G111" s="14" t="n"/>
      <c r="H111" s="18" t="n"/>
      <c r="I111" s="18" t="n"/>
      <c r="J111" s="13">
        <f>IF(F111="","",IFERROR(INDEX(Listen!$B$5:$B$60,MATCH(F111,Listen!$A$5:$A$60,0)),""))</f>
        <v/>
      </c>
      <c r="K111" s="13">
        <f>IF(F111="","",IF(OR(LEFT(F111,9)="Sanierung",F111="Instandhaltung / Reparatur"),"Ja","Nein"))</f>
        <v/>
      </c>
      <c r="L111" s="13">
        <f>IF(F111="","",IFERROR(INDEX(Listen!$C$5:$C$60,MATCH(F111,Listen!$A$5:$A$60,0)),""))</f>
        <v/>
      </c>
      <c r="M111" s="14" t="n"/>
      <c r="N111" s="14" t="n"/>
    </row>
    <row r="112">
      <c r="A112" s="14" t="n"/>
      <c r="B112" s="17" t="n"/>
      <c r="C112" s="17" t="n"/>
      <c r="D112" s="14" t="n"/>
      <c r="E112" s="14" t="n"/>
      <c r="F112" s="14" t="n"/>
      <c r="G112" s="14" t="n"/>
      <c r="H112" s="18" t="n"/>
      <c r="I112" s="18" t="n"/>
      <c r="J112" s="13">
        <f>IF(F112="","",IFERROR(INDEX(Listen!$B$5:$B$60,MATCH(F112,Listen!$A$5:$A$60,0)),""))</f>
        <v/>
      </c>
      <c r="K112" s="13">
        <f>IF(F112="","",IF(OR(LEFT(F112,9)="Sanierung",F112="Instandhaltung / Reparatur"),"Ja","Nein"))</f>
        <v/>
      </c>
      <c r="L112" s="13">
        <f>IF(F112="","",IFERROR(INDEX(Listen!$C$5:$C$60,MATCH(F112,Listen!$A$5:$A$60,0)),""))</f>
        <v/>
      </c>
      <c r="M112" s="14" t="n"/>
      <c r="N112" s="14" t="n"/>
    </row>
    <row r="113">
      <c r="A113" s="14" t="n"/>
      <c r="B113" s="17" t="n"/>
      <c r="C113" s="17" t="n"/>
      <c r="D113" s="14" t="n"/>
      <c r="E113" s="14" t="n"/>
      <c r="F113" s="14" t="n"/>
      <c r="G113" s="14" t="n"/>
      <c r="H113" s="18" t="n"/>
      <c r="I113" s="18" t="n"/>
      <c r="J113" s="13">
        <f>IF(F113="","",IFERROR(INDEX(Listen!$B$5:$B$60,MATCH(F113,Listen!$A$5:$A$60,0)),""))</f>
        <v/>
      </c>
      <c r="K113" s="13">
        <f>IF(F113="","",IF(OR(LEFT(F113,9)="Sanierung",F113="Instandhaltung / Reparatur"),"Ja","Nein"))</f>
        <v/>
      </c>
      <c r="L113" s="13">
        <f>IF(F113="","",IFERROR(INDEX(Listen!$C$5:$C$60,MATCH(F113,Listen!$A$5:$A$60,0)),""))</f>
        <v/>
      </c>
      <c r="M113" s="14" t="n"/>
      <c r="N113" s="14" t="n"/>
    </row>
    <row r="114">
      <c r="A114" s="14" t="n"/>
      <c r="B114" s="17" t="n"/>
      <c r="C114" s="17" t="n"/>
      <c r="D114" s="14" t="n"/>
      <c r="E114" s="14" t="n"/>
      <c r="F114" s="14" t="n"/>
      <c r="G114" s="14" t="n"/>
      <c r="H114" s="18" t="n"/>
      <c r="I114" s="18" t="n"/>
      <c r="J114" s="13">
        <f>IF(F114="","",IFERROR(INDEX(Listen!$B$5:$B$60,MATCH(F114,Listen!$A$5:$A$60,0)),""))</f>
        <v/>
      </c>
      <c r="K114" s="13">
        <f>IF(F114="","",IF(OR(LEFT(F114,9)="Sanierung",F114="Instandhaltung / Reparatur"),"Ja","Nein"))</f>
        <v/>
      </c>
      <c r="L114" s="13">
        <f>IF(F114="","",IFERROR(INDEX(Listen!$C$5:$C$60,MATCH(F114,Listen!$A$5:$A$60,0)),""))</f>
        <v/>
      </c>
      <c r="M114" s="14" t="n"/>
      <c r="N114" s="14" t="n"/>
    </row>
    <row r="115">
      <c r="A115" s="14" t="n"/>
      <c r="B115" s="17" t="n"/>
      <c r="C115" s="17" t="n"/>
      <c r="D115" s="14" t="n"/>
      <c r="E115" s="14" t="n"/>
      <c r="F115" s="14" t="n"/>
      <c r="G115" s="14" t="n"/>
      <c r="H115" s="18" t="n"/>
      <c r="I115" s="18" t="n"/>
      <c r="J115" s="13">
        <f>IF(F115="","",IFERROR(INDEX(Listen!$B$5:$B$60,MATCH(F115,Listen!$A$5:$A$60,0)),""))</f>
        <v/>
      </c>
      <c r="K115" s="13">
        <f>IF(F115="","",IF(OR(LEFT(F115,9)="Sanierung",F115="Instandhaltung / Reparatur"),"Ja","Nein"))</f>
        <v/>
      </c>
      <c r="L115" s="13">
        <f>IF(F115="","",IFERROR(INDEX(Listen!$C$5:$C$60,MATCH(F115,Listen!$A$5:$A$60,0)),""))</f>
        <v/>
      </c>
      <c r="M115" s="14" t="n"/>
      <c r="N115" s="14" t="n"/>
    </row>
    <row r="116">
      <c r="A116" s="14" t="n"/>
      <c r="B116" s="17" t="n"/>
      <c r="C116" s="17" t="n"/>
      <c r="D116" s="14" t="n"/>
      <c r="E116" s="14" t="n"/>
      <c r="F116" s="14" t="n"/>
      <c r="G116" s="14" t="n"/>
      <c r="H116" s="18" t="n"/>
      <c r="I116" s="18" t="n"/>
      <c r="J116" s="13">
        <f>IF(F116="","",IFERROR(INDEX(Listen!$B$5:$B$60,MATCH(F116,Listen!$A$5:$A$60,0)),""))</f>
        <v/>
      </c>
      <c r="K116" s="13">
        <f>IF(F116="","",IF(OR(LEFT(F116,9)="Sanierung",F116="Instandhaltung / Reparatur"),"Ja","Nein"))</f>
        <v/>
      </c>
      <c r="L116" s="13">
        <f>IF(F116="","",IFERROR(INDEX(Listen!$C$5:$C$60,MATCH(F116,Listen!$A$5:$A$60,0)),""))</f>
        <v/>
      </c>
      <c r="M116" s="14" t="n"/>
      <c r="N116" s="14" t="n"/>
    </row>
    <row r="117">
      <c r="A117" s="14" t="n"/>
      <c r="B117" s="17" t="n"/>
      <c r="C117" s="17" t="n"/>
      <c r="D117" s="14" t="n"/>
      <c r="E117" s="14" t="n"/>
      <c r="F117" s="14" t="n"/>
      <c r="G117" s="14" t="n"/>
      <c r="H117" s="18" t="n"/>
      <c r="I117" s="18" t="n"/>
      <c r="J117" s="13">
        <f>IF(F117="","",IFERROR(INDEX(Listen!$B$5:$B$60,MATCH(F117,Listen!$A$5:$A$60,0)),""))</f>
        <v/>
      </c>
      <c r="K117" s="13">
        <f>IF(F117="","",IF(OR(LEFT(F117,9)="Sanierung",F117="Instandhaltung / Reparatur"),"Ja","Nein"))</f>
        <v/>
      </c>
      <c r="L117" s="13">
        <f>IF(F117="","",IFERROR(INDEX(Listen!$C$5:$C$60,MATCH(F117,Listen!$A$5:$A$60,0)),""))</f>
        <v/>
      </c>
      <c r="M117" s="14" t="n"/>
      <c r="N117" s="14" t="n"/>
    </row>
    <row r="118">
      <c r="A118" s="14" t="n"/>
      <c r="B118" s="17" t="n"/>
      <c r="C118" s="17" t="n"/>
      <c r="D118" s="14" t="n"/>
      <c r="E118" s="14" t="n"/>
      <c r="F118" s="14" t="n"/>
      <c r="G118" s="14" t="n"/>
      <c r="H118" s="18" t="n"/>
      <c r="I118" s="18" t="n"/>
      <c r="J118" s="13">
        <f>IF(F118="","",IFERROR(INDEX(Listen!$B$5:$B$60,MATCH(F118,Listen!$A$5:$A$60,0)),""))</f>
        <v/>
      </c>
      <c r="K118" s="13">
        <f>IF(F118="","",IF(OR(LEFT(F118,9)="Sanierung",F118="Instandhaltung / Reparatur"),"Ja","Nein"))</f>
        <v/>
      </c>
      <c r="L118" s="13">
        <f>IF(F118="","",IFERROR(INDEX(Listen!$C$5:$C$60,MATCH(F118,Listen!$A$5:$A$60,0)),""))</f>
        <v/>
      </c>
      <c r="M118" s="14" t="n"/>
      <c r="N118" s="14" t="n"/>
    </row>
    <row r="119">
      <c r="A119" s="14" t="n"/>
      <c r="B119" s="17" t="n"/>
      <c r="C119" s="17" t="n"/>
      <c r="D119" s="14" t="n"/>
      <c r="E119" s="14" t="n"/>
      <c r="F119" s="14" t="n"/>
      <c r="G119" s="14" t="n"/>
      <c r="H119" s="18" t="n"/>
      <c r="I119" s="18" t="n"/>
      <c r="J119" s="13">
        <f>IF(F119="","",IFERROR(INDEX(Listen!$B$5:$B$60,MATCH(F119,Listen!$A$5:$A$60,0)),""))</f>
        <v/>
      </c>
      <c r="K119" s="13">
        <f>IF(F119="","",IF(OR(LEFT(F119,9)="Sanierung",F119="Instandhaltung / Reparatur"),"Ja","Nein"))</f>
        <v/>
      </c>
      <c r="L119" s="13">
        <f>IF(F119="","",IFERROR(INDEX(Listen!$C$5:$C$60,MATCH(F119,Listen!$A$5:$A$60,0)),""))</f>
        <v/>
      </c>
      <c r="M119" s="14" t="n"/>
      <c r="N119" s="14" t="n"/>
    </row>
    <row r="120">
      <c r="A120" s="14" t="n"/>
      <c r="B120" s="17" t="n"/>
      <c r="C120" s="17" t="n"/>
      <c r="D120" s="14" t="n"/>
      <c r="E120" s="14" t="n"/>
      <c r="F120" s="14" t="n"/>
      <c r="G120" s="14" t="n"/>
      <c r="H120" s="18" t="n"/>
      <c r="I120" s="18" t="n"/>
      <c r="J120" s="13">
        <f>IF(F120="","",IFERROR(INDEX(Listen!$B$5:$B$60,MATCH(F120,Listen!$A$5:$A$60,0)),""))</f>
        <v/>
      </c>
      <c r="K120" s="13">
        <f>IF(F120="","",IF(OR(LEFT(F120,9)="Sanierung",F120="Instandhaltung / Reparatur"),"Ja","Nein"))</f>
        <v/>
      </c>
      <c r="L120" s="13">
        <f>IF(F120="","",IFERROR(INDEX(Listen!$C$5:$C$60,MATCH(F120,Listen!$A$5:$A$60,0)),""))</f>
        <v/>
      </c>
      <c r="M120" s="14" t="n"/>
      <c r="N120" s="14" t="n"/>
    </row>
    <row r="121">
      <c r="A121" s="14" t="n"/>
      <c r="B121" s="17" t="n"/>
      <c r="C121" s="17" t="n"/>
      <c r="D121" s="14" t="n"/>
      <c r="E121" s="14" t="n"/>
      <c r="F121" s="14" t="n"/>
      <c r="G121" s="14" t="n"/>
      <c r="H121" s="18" t="n"/>
      <c r="I121" s="18" t="n"/>
      <c r="J121" s="13">
        <f>IF(F121="","",IFERROR(INDEX(Listen!$B$5:$B$60,MATCH(F121,Listen!$A$5:$A$60,0)),""))</f>
        <v/>
      </c>
      <c r="K121" s="13">
        <f>IF(F121="","",IF(OR(LEFT(F121,9)="Sanierung",F121="Instandhaltung / Reparatur"),"Ja","Nein"))</f>
        <v/>
      </c>
      <c r="L121" s="13">
        <f>IF(F121="","",IFERROR(INDEX(Listen!$C$5:$C$60,MATCH(F121,Listen!$A$5:$A$60,0)),""))</f>
        <v/>
      </c>
      <c r="M121" s="14" t="n"/>
      <c r="N121" s="14" t="n"/>
    </row>
    <row r="122">
      <c r="A122" s="14" t="n"/>
      <c r="B122" s="17" t="n"/>
      <c r="C122" s="17" t="n"/>
      <c r="D122" s="14" t="n"/>
      <c r="E122" s="14" t="n"/>
      <c r="F122" s="14" t="n"/>
      <c r="G122" s="14" t="n"/>
      <c r="H122" s="18" t="n"/>
      <c r="I122" s="18" t="n"/>
      <c r="J122" s="13">
        <f>IF(F122="","",IFERROR(INDEX(Listen!$B$5:$B$60,MATCH(F122,Listen!$A$5:$A$60,0)),""))</f>
        <v/>
      </c>
      <c r="K122" s="13">
        <f>IF(F122="","",IF(OR(LEFT(F122,9)="Sanierung",F122="Instandhaltung / Reparatur"),"Ja","Nein"))</f>
        <v/>
      </c>
      <c r="L122" s="13">
        <f>IF(F122="","",IFERROR(INDEX(Listen!$C$5:$C$60,MATCH(F122,Listen!$A$5:$A$60,0)),""))</f>
        <v/>
      </c>
      <c r="M122" s="14" t="n"/>
      <c r="N122" s="14" t="n"/>
    </row>
    <row r="123">
      <c r="A123" s="14" t="n"/>
      <c r="B123" s="17" t="n"/>
      <c r="C123" s="17" t="n"/>
      <c r="D123" s="14" t="n"/>
      <c r="E123" s="14" t="n"/>
      <c r="F123" s="14" t="n"/>
      <c r="G123" s="14" t="n"/>
      <c r="H123" s="18" t="n"/>
      <c r="I123" s="18" t="n"/>
      <c r="J123" s="13">
        <f>IF(F123="","",IFERROR(INDEX(Listen!$B$5:$B$60,MATCH(F123,Listen!$A$5:$A$60,0)),""))</f>
        <v/>
      </c>
      <c r="K123" s="13">
        <f>IF(F123="","",IF(OR(LEFT(F123,9)="Sanierung",F123="Instandhaltung / Reparatur"),"Ja","Nein"))</f>
        <v/>
      </c>
      <c r="L123" s="13">
        <f>IF(F123="","",IFERROR(INDEX(Listen!$C$5:$C$60,MATCH(F123,Listen!$A$5:$A$60,0)),""))</f>
        <v/>
      </c>
      <c r="M123" s="14" t="n"/>
      <c r="N123" s="14" t="n"/>
    </row>
    <row r="124">
      <c r="A124" s="14" t="n"/>
      <c r="B124" s="17" t="n"/>
      <c r="C124" s="17" t="n"/>
      <c r="D124" s="14" t="n"/>
      <c r="E124" s="14" t="n"/>
      <c r="F124" s="14" t="n"/>
      <c r="G124" s="14" t="n"/>
      <c r="H124" s="18" t="n"/>
      <c r="I124" s="18" t="n"/>
      <c r="J124" s="13">
        <f>IF(F124="","",IFERROR(INDEX(Listen!$B$5:$B$60,MATCH(F124,Listen!$A$5:$A$60,0)),""))</f>
        <v/>
      </c>
      <c r="K124" s="13">
        <f>IF(F124="","",IF(OR(LEFT(F124,9)="Sanierung",F124="Instandhaltung / Reparatur"),"Ja","Nein"))</f>
        <v/>
      </c>
      <c r="L124" s="13">
        <f>IF(F124="","",IFERROR(INDEX(Listen!$C$5:$C$60,MATCH(F124,Listen!$A$5:$A$60,0)),""))</f>
        <v/>
      </c>
      <c r="M124" s="14" t="n"/>
      <c r="N124" s="14" t="n"/>
    </row>
    <row r="125">
      <c r="A125" s="14" t="n"/>
      <c r="B125" s="17" t="n"/>
      <c r="C125" s="17" t="n"/>
      <c r="D125" s="14" t="n"/>
      <c r="E125" s="14" t="n"/>
      <c r="F125" s="14" t="n"/>
      <c r="G125" s="14" t="n"/>
      <c r="H125" s="18" t="n"/>
      <c r="I125" s="18" t="n"/>
      <c r="J125" s="13">
        <f>IF(F125="","",IFERROR(INDEX(Listen!$B$5:$B$60,MATCH(F125,Listen!$A$5:$A$60,0)),""))</f>
        <v/>
      </c>
      <c r="K125" s="13">
        <f>IF(F125="","",IF(OR(LEFT(F125,9)="Sanierung",F125="Instandhaltung / Reparatur"),"Ja","Nein"))</f>
        <v/>
      </c>
      <c r="L125" s="13">
        <f>IF(F125="","",IFERROR(INDEX(Listen!$C$5:$C$60,MATCH(F125,Listen!$A$5:$A$60,0)),""))</f>
        <v/>
      </c>
      <c r="M125" s="14" t="n"/>
      <c r="N125" s="14" t="n"/>
    </row>
    <row r="126">
      <c r="A126" s="14" t="n"/>
      <c r="B126" s="17" t="n"/>
      <c r="C126" s="17" t="n"/>
      <c r="D126" s="14" t="n"/>
      <c r="E126" s="14" t="n"/>
      <c r="F126" s="14" t="n"/>
      <c r="G126" s="14" t="n"/>
      <c r="H126" s="18" t="n"/>
      <c r="I126" s="18" t="n"/>
      <c r="J126" s="13">
        <f>IF(F126="","",IFERROR(INDEX(Listen!$B$5:$B$60,MATCH(F126,Listen!$A$5:$A$60,0)),""))</f>
        <v/>
      </c>
      <c r="K126" s="13">
        <f>IF(F126="","",IF(OR(LEFT(F126,9)="Sanierung",F126="Instandhaltung / Reparatur"),"Ja","Nein"))</f>
        <v/>
      </c>
      <c r="L126" s="13">
        <f>IF(F126="","",IFERROR(INDEX(Listen!$C$5:$C$60,MATCH(F126,Listen!$A$5:$A$60,0)),""))</f>
        <v/>
      </c>
      <c r="M126" s="14" t="n"/>
      <c r="N126" s="14" t="n"/>
    </row>
    <row r="127">
      <c r="A127" s="14" t="n"/>
      <c r="B127" s="17" t="n"/>
      <c r="C127" s="17" t="n"/>
      <c r="D127" s="14" t="n"/>
      <c r="E127" s="14" t="n"/>
      <c r="F127" s="14" t="n"/>
      <c r="G127" s="14" t="n"/>
      <c r="H127" s="18" t="n"/>
      <c r="I127" s="18" t="n"/>
      <c r="J127" s="13">
        <f>IF(F127="","",IFERROR(INDEX(Listen!$B$5:$B$60,MATCH(F127,Listen!$A$5:$A$60,0)),""))</f>
        <v/>
      </c>
      <c r="K127" s="13">
        <f>IF(F127="","",IF(OR(LEFT(F127,9)="Sanierung",F127="Instandhaltung / Reparatur"),"Ja","Nein"))</f>
        <v/>
      </c>
      <c r="L127" s="13">
        <f>IF(F127="","",IFERROR(INDEX(Listen!$C$5:$C$60,MATCH(F127,Listen!$A$5:$A$60,0)),""))</f>
        <v/>
      </c>
      <c r="M127" s="14" t="n"/>
      <c r="N127" s="14" t="n"/>
    </row>
    <row r="128">
      <c r="A128" s="14" t="n"/>
      <c r="B128" s="17" t="n"/>
      <c r="C128" s="17" t="n"/>
      <c r="D128" s="14" t="n"/>
      <c r="E128" s="14" t="n"/>
      <c r="F128" s="14" t="n"/>
      <c r="G128" s="14" t="n"/>
      <c r="H128" s="18" t="n"/>
      <c r="I128" s="18" t="n"/>
      <c r="J128" s="13">
        <f>IF(F128="","",IFERROR(INDEX(Listen!$B$5:$B$60,MATCH(F128,Listen!$A$5:$A$60,0)),""))</f>
        <v/>
      </c>
      <c r="K128" s="13">
        <f>IF(F128="","",IF(OR(LEFT(F128,9)="Sanierung",F128="Instandhaltung / Reparatur"),"Ja","Nein"))</f>
        <v/>
      </c>
      <c r="L128" s="13">
        <f>IF(F128="","",IFERROR(INDEX(Listen!$C$5:$C$60,MATCH(F128,Listen!$A$5:$A$60,0)),""))</f>
        <v/>
      </c>
      <c r="M128" s="14" t="n"/>
      <c r="N128" s="14" t="n"/>
    </row>
    <row r="129">
      <c r="A129" s="14" t="n"/>
      <c r="B129" s="17" t="n"/>
      <c r="C129" s="17" t="n"/>
      <c r="D129" s="14" t="n"/>
      <c r="E129" s="14" t="n"/>
      <c r="F129" s="14" t="n"/>
      <c r="G129" s="14" t="n"/>
      <c r="H129" s="18" t="n"/>
      <c r="I129" s="18" t="n"/>
      <c r="J129" s="13">
        <f>IF(F129="","",IFERROR(INDEX(Listen!$B$5:$B$60,MATCH(F129,Listen!$A$5:$A$60,0)),""))</f>
        <v/>
      </c>
      <c r="K129" s="13">
        <f>IF(F129="","",IF(OR(LEFT(F129,9)="Sanierung",F129="Instandhaltung / Reparatur"),"Ja","Nein"))</f>
        <v/>
      </c>
      <c r="L129" s="13">
        <f>IF(F129="","",IFERROR(INDEX(Listen!$C$5:$C$60,MATCH(F129,Listen!$A$5:$A$60,0)),""))</f>
        <v/>
      </c>
      <c r="M129" s="14" t="n"/>
      <c r="N129" s="14" t="n"/>
    </row>
    <row r="130">
      <c r="A130" s="14" t="n"/>
      <c r="B130" s="17" t="n"/>
      <c r="C130" s="17" t="n"/>
      <c r="D130" s="14" t="n"/>
      <c r="E130" s="14" t="n"/>
      <c r="F130" s="14" t="n"/>
      <c r="G130" s="14" t="n"/>
      <c r="H130" s="18" t="n"/>
      <c r="I130" s="18" t="n"/>
      <c r="J130" s="13">
        <f>IF(F130="","",IFERROR(INDEX(Listen!$B$5:$B$60,MATCH(F130,Listen!$A$5:$A$60,0)),""))</f>
        <v/>
      </c>
      <c r="K130" s="13">
        <f>IF(F130="","",IF(OR(LEFT(F130,9)="Sanierung",F130="Instandhaltung / Reparatur"),"Ja","Nein"))</f>
        <v/>
      </c>
      <c r="L130" s="13">
        <f>IF(F130="","",IFERROR(INDEX(Listen!$C$5:$C$60,MATCH(F130,Listen!$A$5:$A$60,0)),""))</f>
        <v/>
      </c>
      <c r="M130" s="14" t="n"/>
      <c r="N130" s="14" t="n"/>
    </row>
    <row r="131">
      <c r="A131" s="14" t="n"/>
      <c r="B131" s="17" t="n"/>
      <c r="C131" s="17" t="n"/>
      <c r="D131" s="14" t="n"/>
      <c r="E131" s="14" t="n"/>
      <c r="F131" s="14" t="n"/>
      <c r="G131" s="14" t="n"/>
      <c r="H131" s="18" t="n"/>
      <c r="I131" s="18" t="n"/>
      <c r="J131" s="13">
        <f>IF(F131="","",IFERROR(INDEX(Listen!$B$5:$B$60,MATCH(F131,Listen!$A$5:$A$60,0)),""))</f>
        <v/>
      </c>
      <c r="K131" s="13">
        <f>IF(F131="","",IF(OR(LEFT(F131,9)="Sanierung",F131="Instandhaltung / Reparatur"),"Ja","Nein"))</f>
        <v/>
      </c>
      <c r="L131" s="13">
        <f>IF(F131="","",IFERROR(INDEX(Listen!$C$5:$C$60,MATCH(F131,Listen!$A$5:$A$60,0)),""))</f>
        <v/>
      </c>
      <c r="M131" s="14" t="n"/>
      <c r="N131" s="14" t="n"/>
    </row>
    <row r="132">
      <c r="A132" s="14" t="n"/>
      <c r="B132" s="17" t="n"/>
      <c r="C132" s="17" t="n"/>
      <c r="D132" s="14" t="n"/>
      <c r="E132" s="14" t="n"/>
      <c r="F132" s="14" t="n"/>
      <c r="G132" s="14" t="n"/>
      <c r="H132" s="18" t="n"/>
      <c r="I132" s="18" t="n"/>
      <c r="J132" s="13">
        <f>IF(F132="","",IFERROR(INDEX(Listen!$B$5:$B$60,MATCH(F132,Listen!$A$5:$A$60,0)),""))</f>
        <v/>
      </c>
      <c r="K132" s="13">
        <f>IF(F132="","",IF(OR(LEFT(F132,9)="Sanierung",F132="Instandhaltung / Reparatur"),"Ja","Nein"))</f>
        <v/>
      </c>
      <c r="L132" s="13">
        <f>IF(F132="","",IFERROR(INDEX(Listen!$C$5:$C$60,MATCH(F132,Listen!$A$5:$A$60,0)),""))</f>
        <v/>
      </c>
      <c r="M132" s="14" t="n"/>
      <c r="N132" s="14" t="n"/>
    </row>
    <row r="133">
      <c r="A133" s="14" t="n"/>
      <c r="B133" s="17" t="n"/>
      <c r="C133" s="17" t="n"/>
      <c r="D133" s="14" t="n"/>
      <c r="E133" s="14" t="n"/>
      <c r="F133" s="14" t="n"/>
      <c r="G133" s="14" t="n"/>
      <c r="H133" s="18" t="n"/>
      <c r="I133" s="18" t="n"/>
      <c r="J133" s="13">
        <f>IF(F133="","",IFERROR(INDEX(Listen!$B$5:$B$60,MATCH(F133,Listen!$A$5:$A$60,0)),""))</f>
        <v/>
      </c>
      <c r="K133" s="13">
        <f>IF(F133="","",IF(OR(LEFT(F133,9)="Sanierung",F133="Instandhaltung / Reparatur"),"Ja","Nein"))</f>
        <v/>
      </c>
      <c r="L133" s="13">
        <f>IF(F133="","",IFERROR(INDEX(Listen!$C$5:$C$60,MATCH(F133,Listen!$A$5:$A$60,0)),""))</f>
        <v/>
      </c>
      <c r="M133" s="14" t="n"/>
      <c r="N133" s="14" t="n"/>
    </row>
    <row r="134">
      <c r="A134" s="14" t="n"/>
      <c r="B134" s="17" t="n"/>
      <c r="C134" s="17" t="n"/>
      <c r="D134" s="14" t="n"/>
      <c r="E134" s="14" t="n"/>
      <c r="F134" s="14" t="n"/>
      <c r="G134" s="14" t="n"/>
      <c r="H134" s="18" t="n"/>
      <c r="I134" s="18" t="n"/>
      <c r="J134" s="13">
        <f>IF(F134="","",IFERROR(INDEX(Listen!$B$5:$B$60,MATCH(F134,Listen!$A$5:$A$60,0)),""))</f>
        <v/>
      </c>
      <c r="K134" s="13">
        <f>IF(F134="","",IF(OR(LEFT(F134,9)="Sanierung",F134="Instandhaltung / Reparatur"),"Ja","Nein"))</f>
        <v/>
      </c>
      <c r="L134" s="13">
        <f>IF(F134="","",IFERROR(INDEX(Listen!$C$5:$C$60,MATCH(F134,Listen!$A$5:$A$60,0)),""))</f>
        <v/>
      </c>
      <c r="M134" s="14" t="n"/>
      <c r="N134" s="14" t="n"/>
    </row>
    <row r="135">
      <c r="A135" s="14" t="n"/>
      <c r="B135" s="17" t="n"/>
      <c r="C135" s="17" t="n"/>
      <c r="D135" s="14" t="n"/>
      <c r="E135" s="14" t="n"/>
      <c r="F135" s="14" t="n"/>
      <c r="G135" s="14" t="n"/>
      <c r="H135" s="18" t="n"/>
      <c r="I135" s="18" t="n"/>
      <c r="J135" s="13">
        <f>IF(F135="","",IFERROR(INDEX(Listen!$B$5:$B$60,MATCH(F135,Listen!$A$5:$A$60,0)),""))</f>
        <v/>
      </c>
      <c r="K135" s="13">
        <f>IF(F135="","",IF(OR(LEFT(F135,9)="Sanierung",F135="Instandhaltung / Reparatur"),"Ja","Nein"))</f>
        <v/>
      </c>
      <c r="L135" s="13">
        <f>IF(F135="","",IFERROR(INDEX(Listen!$C$5:$C$60,MATCH(F135,Listen!$A$5:$A$60,0)),""))</f>
        <v/>
      </c>
      <c r="M135" s="14" t="n"/>
      <c r="N135" s="14" t="n"/>
    </row>
    <row r="136">
      <c r="A136" s="14" t="n"/>
      <c r="B136" s="17" t="n"/>
      <c r="C136" s="17" t="n"/>
      <c r="D136" s="14" t="n"/>
      <c r="E136" s="14" t="n"/>
      <c r="F136" s="14" t="n"/>
      <c r="G136" s="14" t="n"/>
      <c r="H136" s="18" t="n"/>
      <c r="I136" s="18" t="n"/>
      <c r="J136" s="13">
        <f>IF(F136="","",IFERROR(INDEX(Listen!$B$5:$B$60,MATCH(F136,Listen!$A$5:$A$60,0)),""))</f>
        <v/>
      </c>
      <c r="K136" s="13">
        <f>IF(F136="","",IF(OR(LEFT(F136,9)="Sanierung",F136="Instandhaltung / Reparatur"),"Ja","Nein"))</f>
        <v/>
      </c>
      <c r="L136" s="13">
        <f>IF(F136="","",IFERROR(INDEX(Listen!$C$5:$C$60,MATCH(F136,Listen!$A$5:$A$60,0)),""))</f>
        <v/>
      </c>
      <c r="M136" s="14" t="n"/>
      <c r="N136" s="14" t="n"/>
    </row>
    <row r="137">
      <c r="A137" s="14" t="n"/>
      <c r="B137" s="17" t="n"/>
      <c r="C137" s="17" t="n"/>
      <c r="D137" s="14" t="n"/>
      <c r="E137" s="14" t="n"/>
      <c r="F137" s="14" t="n"/>
      <c r="G137" s="14" t="n"/>
      <c r="H137" s="18" t="n"/>
      <c r="I137" s="18" t="n"/>
      <c r="J137" s="13">
        <f>IF(F137="","",IFERROR(INDEX(Listen!$B$5:$B$60,MATCH(F137,Listen!$A$5:$A$60,0)),""))</f>
        <v/>
      </c>
      <c r="K137" s="13">
        <f>IF(F137="","",IF(OR(LEFT(F137,9)="Sanierung",F137="Instandhaltung / Reparatur"),"Ja","Nein"))</f>
        <v/>
      </c>
      <c r="L137" s="13">
        <f>IF(F137="","",IFERROR(INDEX(Listen!$C$5:$C$60,MATCH(F137,Listen!$A$5:$A$60,0)),""))</f>
        <v/>
      </c>
      <c r="M137" s="14" t="n"/>
      <c r="N137" s="14" t="n"/>
    </row>
    <row r="138">
      <c r="A138" s="14" t="n"/>
      <c r="B138" s="17" t="n"/>
      <c r="C138" s="17" t="n"/>
      <c r="D138" s="14" t="n"/>
      <c r="E138" s="14" t="n"/>
      <c r="F138" s="14" t="n"/>
      <c r="G138" s="14" t="n"/>
      <c r="H138" s="18" t="n"/>
      <c r="I138" s="18" t="n"/>
      <c r="J138" s="13">
        <f>IF(F138="","",IFERROR(INDEX(Listen!$B$5:$B$60,MATCH(F138,Listen!$A$5:$A$60,0)),""))</f>
        <v/>
      </c>
      <c r="K138" s="13">
        <f>IF(F138="","",IF(OR(LEFT(F138,9)="Sanierung",F138="Instandhaltung / Reparatur"),"Ja","Nein"))</f>
        <v/>
      </c>
      <c r="L138" s="13">
        <f>IF(F138="","",IFERROR(INDEX(Listen!$C$5:$C$60,MATCH(F138,Listen!$A$5:$A$60,0)),""))</f>
        <v/>
      </c>
      <c r="M138" s="14" t="n"/>
      <c r="N138" s="14" t="n"/>
    </row>
    <row r="139">
      <c r="A139" s="14" t="n"/>
      <c r="B139" s="17" t="n"/>
      <c r="C139" s="17" t="n"/>
      <c r="D139" s="14" t="n"/>
      <c r="E139" s="14" t="n"/>
      <c r="F139" s="14" t="n"/>
      <c r="G139" s="14" t="n"/>
      <c r="H139" s="18" t="n"/>
      <c r="I139" s="18" t="n"/>
      <c r="J139" s="13">
        <f>IF(F139="","",IFERROR(INDEX(Listen!$B$5:$B$60,MATCH(F139,Listen!$A$5:$A$60,0)),""))</f>
        <v/>
      </c>
      <c r="K139" s="13">
        <f>IF(F139="","",IF(OR(LEFT(F139,9)="Sanierung",F139="Instandhaltung / Reparatur"),"Ja","Nein"))</f>
        <v/>
      </c>
      <c r="L139" s="13">
        <f>IF(F139="","",IFERROR(INDEX(Listen!$C$5:$C$60,MATCH(F139,Listen!$A$5:$A$60,0)),""))</f>
        <v/>
      </c>
      <c r="M139" s="14" t="n"/>
      <c r="N139" s="14" t="n"/>
    </row>
    <row r="140">
      <c r="A140" s="14" t="n"/>
      <c r="B140" s="17" t="n"/>
      <c r="C140" s="17" t="n"/>
      <c r="D140" s="14" t="n"/>
      <c r="E140" s="14" t="n"/>
      <c r="F140" s="14" t="n"/>
      <c r="G140" s="14" t="n"/>
      <c r="H140" s="18" t="n"/>
      <c r="I140" s="18" t="n"/>
      <c r="J140" s="13">
        <f>IF(F140="","",IFERROR(INDEX(Listen!$B$5:$B$60,MATCH(F140,Listen!$A$5:$A$60,0)),""))</f>
        <v/>
      </c>
      <c r="K140" s="13">
        <f>IF(F140="","",IF(OR(LEFT(F140,9)="Sanierung",F140="Instandhaltung / Reparatur"),"Ja","Nein"))</f>
        <v/>
      </c>
      <c r="L140" s="13">
        <f>IF(F140="","",IFERROR(INDEX(Listen!$C$5:$C$60,MATCH(F140,Listen!$A$5:$A$60,0)),""))</f>
        <v/>
      </c>
      <c r="M140" s="14" t="n"/>
      <c r="N140" s="14" t="n"/>
    </row>
    <row r="141">
      <c r="A141" s="14" t="n"/>
      <c r="B141" s="17" t="n"/>
      <c r="C141" s="17" t="n"/>
      <c r="D141" s="14" t="n"/>
      <c r="E141" s="14" t="n"/>
      <c r="F141" s="14" t="n"/>
      <c r="G141" s="14" t="n"/>
      <c r="H141" s="18" t="n"/>
      <c r="I141" s="18" t="n"/>
      <c r="J141" s="13">
        <f>IF(F141="","",IFERROR(INDEX(Listen!$B$5:$B$60,MATCH(F141,Listen!$A$5:$A$60,0)),""))</f>
        <v/>
      </c>
      <c r="K141" s="13">
        <f>IF(F141="","",IF(OR(LEFT(F141,9)="Sanierung",F141="Instandhaltung / Reparatur"),"Ja","Nein"))</f>
        <v/>
      </c>
      <c r="L141" s="13">
        <f>IF(F141="","",IFERROR(INDEX(Listen!$C$5:$C$60,MATCH(F141,Listen!$A$5:$A$60,0)),""))</f>
        <v/>
      </c>
      <c r="M141" s="14" t="n"/>
      <c r="N141" s="14" t="n"/>
    </row>
    <row r="142">
      <c r="A142" s="14" t="n"/>
      <c r="B142" s="17" t="n"/>
      <c r="C142" s="17" t="n"/>
      <c r="D142" s="14" t="n"/>
      <c r="E142" s="14" t="n"/>
      <c r="F142" s="14" t="n"/>
      <c r="G142" s="14" t="n"/>
      <c r="H142" s="18" t="n"/>
      <c r="I142" s="18" t="n"/>
      <c r="J142" s="13">
        <f>IF(F142="","",IFERROR(INDEX(Listen!$B$5:$B$60,MATCH(F142,Listen!$A$5:$A$60,0)),""))</f>
        <v/>
      </c>
      <c r="K142" s="13">
        <f>IF(F142="","",IF(OR(LEFT(F142,9)="Sanierung",F142="Instandhaltung / Reparatur"),"Ja","Nein"))</f>
        <v/>
      </c>
      <c r="L142" s="13">
        <f>IF(F142="","",IFERROR(INDEX(Listen!$C$5:$C$60,MATCH(F142,Listen!$A$5:$A$60,0)),""))</f>
        <v/>
      </c>
      <c r="M142" s="14" t="n"/>
      <c r="N142" s="14" t="n"/>
    </row>
    <row r="143">
      <c r="A143" s="14" t="n"/>
      <c r="B143" s="17" t="n"/>
      <c r="C143" s="17" t="n"/>
      <c r="D143" s="14" t="n"/>
      <c r="E143" s="14" t="n"/>
      <c r="F143" s="14" t="n"/>
      <c r="G143" s="14" t="n"/>
      <c r="H143" s="18" t="n"/>
      <c r="I143" s="18" t="n"/>
      <c r="J143" s="13">
        <f>IF(F143="","",IFERROR(INDEX(Listen!$B$5:$B$60,MATCH(F143,Listen!$A$5:$A$60,0)),""))</f>
        <v/>
      </c>
      <c r="K143" s="13">
        <f>IF(F143="","",IF(OR(LEFT(F143,9)="Sanierung",F143="Instandhaltung / Reparatur"),"Ja","Nein"))</f>
        <v/>
      </c>
      <c r="L143" s="13">
        <f>IF(F143="","",IFERROR(INDEX(Listen!$C$5:$C$60,MATCH(F143,Listen!$A$5:$A$60,0)),""))</f>
        <v/>
      </c>
      <c r="M143" s="14" t="n"/>
      <c r="N143" s="14" t="n"/>
    </row>
    <row r="144">
      <c r="A144" s="14" t="n"/>
      <c r="B144" s="17" t="n"/>
      <c r="C144" s="17" t="n"/>
      <c r="D144" s="14" t="n"/>
      <c r="E144" s="14" t="n"/>
      <c r="F144" s="14" t="n"/>
      <c r="G144" s="14" t="n"/>
      <c r="H144" s="18" t="n"/>
      <c r="I144" s="18" t="n"/>
      <c r="J144" s="13">
        <f>IF(F144="","",IFERROR(INDEX(Listen!$B$5:$B$60,MATCH(F144,Listen!$A$5:$A$60,0)),""))</f>
        <v/>
      </c>
      <c r="K144" s="13">
        <f>IF(F144="","",IF(OR(LEFT(F144,9)="Sanierung",F144="Instandhaltung / Reparatur"),"Ja","Nein"))</f>
        <v/>
      </c>
      <c r="L144" s="13">
        <f>IF(F144="","",IFERROR(INDEX(Listen!$C$5:$C$60,MATCH(F144,Listen!$A$5:$A$60,0)),""))</f>
        <v/>
      </c>
      <c r="M144" s="14" t="n"/>
      <c r="N144" s="14" t="n"/>
    </row>
    <row r="145">
      <c r="A145" s="14" t="n"/>
      <c r="B145" s="17" t="n"/>
      <c r="C145" s="17" t="n"/>
      <c r="D145" s="14" t="n"/>
      <c r="E145" s="14" t="n"/>
      <c r="F145" s="14" t="n"/>
      <c r="G145" s="14" t="n"/>
      <c r="H145" s="18" t="n"/>
      <c r="I145" s="18" t="n"/>
      <c r="J145" s="13">
        <f>IF(F145="","",IFERROR(INDEX(Listen!$B$5:$B$60,MATCH(F145,Listen!$A$5:$A$60,0)),""))</f>
        <v/>
      </c>
      <c r="K145" s="13">
        <f>IF(F145="","",IF(OR(LEFT(F145,9)="Sanierung",F145="Instandhaltung / Reparatur"),"Ja","Nein"))</f>
        <v/>
      </c>
      <c r="L145" s="13">
        <f>IF(F145="","",IFERROR(INDEX(Listen!$C$5:$C$60,MATCH(F145,Listen!$A$5:$A$60,0)),""))</f>
        <v/>
      </c>
      <c r="M145" s="14" t="n"/>
      <c r="N145" s="14" t="n"/>
    </row>
    <row r="146">
      <c r="A146" s="14" t="n"/>
      <c r="B146" s="17" t="n"/>
      <c r="C146" s="17" t="n"/>
      <c r="D146" s="14" t="n"/>
      <c r="E146" s="14" t="n"/>
      <c r="F146" s="14" t="n"/>
      <c r="G146" s="14" t="n"/>
      <c r="H146" s="18" t="n"/>
      <c r="I146" s="18" t="n"/>
      <c r="J146" s="13">
        <f>IF(F146="","",IFERROR(INDEX(Listen!$B$5:$B$60,MATCH(F146,Listen!$A$5:$A$60,0)),""))</f>
        <v/>
      </c>
      <c r="K146" s="13">
        <f>IF(F146="","",IF(OR(LEFT(F146,9)="Sanierung",F146="Instandhaltung / Reparatur"),"Ja","Nein"))</f>
        <v/>
      </c>
      <c r="L146" s="13">
        <f>IF(F146="","",IFERROR(INDEX(Listen!$C$5:$C$60,MATCH(F146,Listen!$A$5:$A$60,0)),""))</f>
        <v/>
      </c>
      <c r="M146" s="14" t="n"/>
      <c r="N146" s="14" t="n"/>
    </row>
    <row r="147">
      <c r="A147" s="14" t="n"/>
      <c r="B147" s="17" t="n"/>
      <c r="C147" s="17" t="n"/>
      <c r="D147" s="14" t="n"/>
      <c r="E147" s="14" t="n"/>
      <c r="F147" s="14" t="n"/>
      <c r="G147" s="14" t="n"/>
      <c r="H147" s="18" t="n"/>
      <c r="I147" s="18" t="n"/>
      <c r="J147" s="13">
        <f>IF(F147="","",IFERROR(INDEX(Listen!$B$5:$B$60,MATCH(F147,Listen!$A$5:$A$60,0)),""))</f>
        <v/>
      </c>
      <c r="K147" s="13">
        <f>IF(F147="","",IF(OR(LEFT(F147,9)="Sanierung",F147="Instandhaltung / Reparatur"),"Ja","Nein"))</f>
        <v/>
      </c>
      <c r="L147" s="13">
        <f>IF(F147="","",IFERROR(INDEX(Listen!$C$5:$C$60,MATCH(F147,Listen!$A$5:$A$60,0)),""))</f>
        <v/>
      </c>
      <c r="M147" s="14" t="n"/>
      <c r="N147" s="14" t="n"/>
    </row>
    <row r="148">
      <c r="A148" s="14" t="n"/>
      <c r="B148" s="17" t="n"/>
      <c r="C148" s="17" t="n"/>
      <c r="D148" s="14" t="n"/>
      <c r="E148" s="14" t="n"/>
      <c r="F148" s="14" t="n"/>
      <c r="G148" s="14" t="n"/>
      <c r="H148" s="18" t="n"/>
      <c r="I148" s="18" t="n"/>
      <c r="J148" s="13">
        <f>IF(F148="","",IFERROR(INDEX(Listen!$B$5:$B$60,MATCH(F148,Listen!$A$5:$A$60,0)),""))</f>
        <v/>
      </c>
      <c r="K148" s="13">
        <f>IF(F148="","",IF(OR(LEFT(F148,9)="Sanierung",F148="Instandhaltung / Reparatur"),"Ja","Nein"))</f>
        <v/>
      </c>
      <c r="L148" s="13">
        <f>IF(F148="","",IFERROR(INDEX(Listen!$C$5:$C$60,MATCH(F148,Listen!$A$5:$A$60,0)),""))</f>
        <v/>
      </c>
      <c r="M148" s="14" t="n"/>
      <c r="N148" s="14" t="n"/>
    </row>
    <row r="149">
      <c r="A149" s="14" t="n"/>
      <c r="B149" s="17" t="n"/>
      <c r="C149" s="17" t="n"/>
      <c r="D149" s="14" t="n"/>
      <c r="E149" s="14" t="n"/>
      <c r="F149" s="14" t="n"/>
      <c r="G149" s="14" t="n"/>
      <c r="H149" s="18" t="n"/>
      <c r="I149" s="18" t="n"/>
      <c r="J149" s="13">
        <f>IF(F149="","",IFERROR(INDEX(Listen!$B$5:$B$60,MATCH(F149,Listen!$A$5:$A$60,0)),""))</f>
        <v/>
      </c>
      <c r="K149" s="13">
        <f>IF(F149="","",IF(OR(LEFT(F149,9)="Sanierung",F149="Instandhaltung / Reparatur"),"Ja","Nein"))</f>
        <v/>
      </c>
      <c r="L149" s="13">
        <f>IF(F149="","",IFERROR(INDEX(Listen!$C$5:$C$60,MATCH(F149,Listen!$A$5:$A$60,0)),""))</f>
        <v/>
      </c>
      <c r="M149" s="14" t="n"/>
      <c r="N149" s="14" t="n"/>
    </row>
    <row r="150">
      <c r="A150" s="14" t="n"/>
      <c r="B150" s="17" t="n"/>
      <c r="C150" s="17" t="n"/>
      <c r="D150" s="14" t="n"/>
      <c r="E150" s="14" t="n"/>
      <c r="F150" s="14" t="n"/>
      <c r="G150" s="14" t="n"/>
      <c r="H150" s="18" t="n"/>
      <c r="I150" s="18" t="n"/>
      <c r="J150" s="13">
        <f>IF(F150="","",IFERROR(INDEX(Listen!$B$5:$B$60,MATCH(F150,Listen!$A$5:$A$60,0)),""))</f>
        <v/>
      </c>
      <c r="K150" s="13">
        <f>IF(F150="","",IF(OR(LEFT(F150,9)="Sanierung",F150="Instandhaltung / Reparatur"),"Ja","Nein"))</f>
        <v/>
      </c>
      <c r="L150" s="13">
        <f>IF(F150="","",IFERROR(INDEX(Listen!$C$5:$C$60,MATCH(F150,Listen!$A$5:$A$60,0)),""))</f>
        <v/>
      </c>
      <c r="M150" s="14" t="n"/>
      <c r="N150" s="14" t="n"/>
    </row>
    <row r="151">
      <c r="A151" s="14" t="n"/>
      <c r="B151" s="17" t="n"/>
      <c r="C151" s="17" t="n"/>
      <c r="D151" s="14" t="n"/>
      <c r="E151" s="14" t="n"/>
      <c r="F151" s="14" t="n"/>
      <c r="G151" s="14" t="n"/>
      <c r="H151" s="18" t="n"/>
      <c r="I151" s="18" t="n"/>
      <c r="J151" s="13">
        <f>IF(F151="","",IFERROR(INDEX(Listen!$B$5:$B$60,MATCH(F151,Listen!$A$5:$A$60,0)),""))</f>
        <v/>
      </c>
      <c r="K151" s="13">
        <f>IF(F151="","",IF(OR(LEFT(F151,9)="Sanierung",F151="Instandhaltung / Reparatur"),"Ja","Nein"))</f>
        <v/>
      </c>
      <c r="L151" s="13">
        <f>IF(F151="","",IFERROR(INDEX(Listen!$C$5:$C$60,MATCH(F151,Listen!$A$5:$A$60,0)),""))</f>
        <v/>
      </c>
      <c r="M151" s="14" t="n"/>
      <c r="N151" s="14" t="n"/>
    </row>
    <row r="152">
      <c r="A152" s="14" t="n"/>
      <c r="B152" s="17" t="n"/>
      <c r="C152" s="17" t="n"/>
      <c r="D152" s="14" t="n"/>
      <c r="E152" s="14" t="n"/>
      <c r="F152" s="14" t="n"/>
      <c r="G152" s="14" t="n"/>
      <c r="H152" s="18" t="n"/>
      <c r="I152" s="18" t="n"/>
      <c r="J152" s="13">
        <f>IF(F152="","",IFERROR(INDEX(Listen!$B$5:$B$60,MATCH(F152,Listen!$A$5:$A$60,0)),""))</f>
        <v/>
      </c>
      <c r="K152" s="13">
        <f>IF(F152="","",IF(OR(LEFT(F152,9)="Sanierung",F152="Instandhaltung / Reparatur"),"Ja","Nein"))</f>
        <v/>
      </c>
      <c r="L152" s="13">
        <f>IF(F152="","",IFERROR(INDEX(Listen!$C$5:$C$60,MATCH(F152,Listen!$A$5:$A$60,0)),""))</f>
        <v/>
      </c>
      <c r="M152" s="14" t="n"/>
      <c r="N152" s="14" t="n"/>
    </row>
    <row r="153">
      <c r="A153" s="14" t="n"/>
      <c r="B153" s="17" t="n"/>
      <c r="C153" s="17" t="n"/>
      <c r="D153" s="14" t="n"/>
      <c r="E153" s="14" t="n"/>
      <c r="F153" s="14" t="n"/>
      <c r="G153" s="14" t="n"/>
      <c r="H153" s="18" t="n"/>
      <c r="I153" s="18" t="n"/>
      <c r="J153" s="13">
        <f>IF(F153="","",IFERROR(INDEX(Listen!$B$5:$B$60,MATCH(F153,Listen!$A$5:$A$60,0)),""))</f>
        <v/>
      </c>
      <c r="K153" s="13">
        <f>IF(F153="","",IF(OR(LEFT(F153,9)="Sanierung",F153="Instandhaltung / Reparatur"),"Ja","Nein"))</f>
        <v/>
      </c>
      <c r="L153" s="13">
        <f>IF(F153="","",IFERROR(INDEX(Listen!$C$5:$C$60,MATCH(F153,Listen!$A$5:$A$60,0)),""))</f>
        <v/>
      </c>
      <c r="M153" s="14" t="n"/>
      <c r="N153" s="14" t="n"/>
    </row>
    <row r="154">
      <c r="A154" s="14" t="n"/>
      <c r="B154" s="17" t="n"/>
      <c r="C154" s="17" t="n"/>
      <c r="D154" s="14" t="n"/>
      <c r="E154" s="14" t="n"/>
      <c r="F154" s="14" t="n"/>
      <c r="G154" s="14" t="n"/>
      <c r="H154" s="18" t="n"/>
      <c r="I154" s="18" t="n"/>
      <c r="J154" s="13">
        <f>IF(F154="","",IFERROR(INDEX(Listen!$B$5:$B$60,MATCH(F154,Listen!$A$5:$A$60,0)),""))</f>
        <v/>
      </c>
      <c r="K154" s="13">
        <f>IF(F154="","",IF(OR(LEFT(F154,9)="Sanierung",F154="Instandhaltung / Reparatur"),"Ja","Nein"))</f>
        <v/>
      </c>
      <c r="L154" s="13">
        <f>IF(F154="","",IFERROR(INDEX(Listen!$C$5:$C$60,MATCH(F154,Listen!$A$5:$A$60,0)),""))</f>
        <v/>
      </c>
      <c r="M154" s="14" t="n"/>
      <c r="N154" s="14" t="n"/>
    </row>
    <row r="155">
      <c r="A155" s="14" t="n"/>
      <c r="B155" s="17" t="n"/>
      <c r="C155" s="17" t="n"/>
      <c r="D155" s="14" t="n"/>
      <c r="E155" s="14" t="n"/>
      <c r="F155" s="14" t="n"/>
      <c r="G155" s="14" t="n"/>
      <c r="H155" s="18" t="n"/>
      <c r="I155" s="18" t="n"/>
      <c r="J155" s="13">
        <f>IF(F155="","",IFERROR(INDEX(Listen!$B$5:$B$60,MATCH(F155,Listen!$A$5:$A$60,0)),""))</f>
        <v/>
      </c>
      <c r="K155" s="13">
        <f>IF(F155="","",IF(OR(LEFT(F155,9)="Sanierung",F155="Instandhaltung / Reparatur"),"Ja","Nein"))</f>
        <v/>
      </c>
      <c r="L155" s="13">
        <f>IF(F155="","",IFERROR(INDEX(Listen!$C$5:$C$60,MATCH(F155,Listen!$A$5:$A$60,0)),""))</f>
        <v/>
      </c>
      <c r="M155" s="14" t="n"/>
      <c r="N155" s="14" t="n"/>
    </row>
    <row r="156">
      <c r="A156" s="14" t="n"/>
      <c r="B156" s="17" t="n"/>
      <c r="C156" s="17" t="n"/>
      <c r="D156" s="14" t="n"/>
      <c r="E156" s="14" t="n"/>
      <c r="F156" s="14" t="n"/>
      <c r="G156" s="14" t="n"/>
      <c r="H156" s="18" t="n"/>
      <c r="I156" s="18" t="n"/>
      <c r="J156" s="13">
        <f>IF(F156="","",IFERROR(INDEX(Listen!$B$5:$B$60,MATCH(F156,Listen!$A$5:$A$60,0)),""))</f>
        <v/>
      </c>
      <c r="K156" s="13">
        <f>IF(F156="","",IF(OR(LEFT(F156,9)="Sanierung",F156="Instandhaltung / Reparatur"),"Ja","Nein"))</f>
        <v/>
      </c>
      <c r="L156" s="13">
        <f>IF(F156="","",IFERROR(INDEX(Listen!$C$5:$C$60,MATCH(F156,Listen!$A$5:$A$60,0)),""))</f>
        <v/>
      </c>
      <c r="M156" s="14" t="n"/>
      <c r="N156" s="14" t="n"/>
    </row>
    <row r="157">
      <c r="A157" s="14" t="n"/>
      <c r="B157" s="17" t="n"/>
      <c r="C157" s="17" t="n"/>
      <c r="D157" s="14" t="n"/>
      <c r="E157" s="14" t="n"/>
      <c r="F157" s="14" t="n"/>
      <c r="G157" s="14" t="n"/>
      <c r="H157" s="18" t="n"/>
      <c r="I157" s="18" t="n"/>
      <c r="J157" s="13">
        <f>IF(F157="","",IFERROR(INDEX(Listen!$B$5:$B$60,MATCH(F157,Listen!$A$5:$A$60,0)),""))</f>
        <v/>
      </c>
      <c r="K157" s="13">
        <f>IF(F157="","",IF(OR(LEFT(F157,9)="Sanierung",F157="Instandhaltung / Reparatur"),"Ja","Nein"))</f>
        <v/>
      </c>
      <c r="L157" s="13">
        <f>IF(F157="","",IFERROR(INDEX(Listen!$C$5:$C$60,MATCH(F157,Listen!$A$5:$A$60,0)),""))</f>
        <v/>
      </c>
      <c r="M157" s="14" t="n"/>
      <c r="N157" s="14" t="n"/>
    </row>
    <row r="158">
      <c r="A158" s="14" t="n"/>
      <c r="B158" s="17" t="n"/>
      <c r="C158" s="17" t="n"/>
      <c r="D158" s="14" t="n"/>
      <c r="E158" s="14" t="n"/>
      <c r="F158" s="14" t="n"/>
      <c r="G158" s="14" t="n"/>
      <c r="H158" s="18" t="n"/>
      <c r="I158" s="18" t="n"/>
      <c r="J158" s="13">
        <f>IF(F158="","",IFERROR(INDEX(Listen!$B$5:$B$60,MATCH(F158,Listen!$A$5:$A$60,0)),""))</f>
        <v/>
      </c>
      <c r="K158" s="13">
        <f>IF(F158="","",IF(OR(LEFT(F158,9)="Sanierung",F158="Instandhaltung / Reparatur"),"Ja","Nein"))</f>
        <v/>
      </c>
      <c r="L158" s="13">
        <f>IF(F158="","",IFERROR(INDEX(Listen!$C$5:$C$60,MATCH(F158,Listen!$A$5:$A$60,0)),""))</f>
        <v/>
      </c>
      <c r="M158" s="14" t="n"/>
      <c r="N158" s="14" t="n"/>
    </row>
    <row r="159">
      <c r="A159" s="14" t="n"/>
      <c r="B159" s="17" t="n"/>
      <c r="C159" s="17" t="n"/>
      <c r="D159" s="14" t="n"/>
      <c r="E159" s="14" t="n"/>
      <c r="F159" s="14" t="n"/>
      <c r="G159" s="14" t="n"/>
      <c r="H159" s="18" t="n"/>
      <c r="I159" s="18" t="n"/>
      <c r="J159" s="13">
        <f>IF(F159="","",IFERROR(INDEX(Listen!$B$5:$B$60,MATCH(F159,Listen!$A$5:$A$60,0)),""))</f>
        <v/>
      </c>
      <c r="K159" s="13">
        <f>IF(F159="","",IF(OR(LEFT(F159,9)="Sanierung",F159="Instandhaltung / Reparatur"),"Ja","Nein"))</f>
        <v/>
      </c>
      <c r="L159" s="13">
        <f>IF(F159="","",IFERROR(INDEX(Listen!$C$5:$C$60,MATCH(F159,Listen!$A$5:$A$60,0)),""))</f>
        <v/>
      </c>
      <c r="M159" s="14" t="n"/>
      <c r="N159" s="14" t="n"/>
    </row>
    <row r="160">
      <c r="A160" s="14" t="n"/>
      <c r="B160" s="17" t="n"/>
      <c r="C160" s="17" t="n"/>
      <c r="D160" s="14" t="n"/>
      <c r="E160" s="14" t="n"/>
      <c r="F160" s="14" t="n"/>
      <c r="G160" s="14" t="n"/>
      <c r="H160" s="18" t="n"/>
      <c r="I160" s="18" t="n"/>
      <c r="J160" s="13">
        <f>IF(F160="","",IFERROR(INDEX(Listen!$B$5:$B$60,MATCH(F160,Listen!$A$5:$A$60,0)),""))</f>
        <v/>
      </c>
      <c r="K160" s="13">
        <f>IF(F160="","",IF(OR(LEFT(F160,9)="Sanierung",F160="Instandhaltung / Reparatur"),"Ja","Nein"))</f>
        <v/>
      </c>
      <c r="L160" s="13">
        <f>IF(F160="","",IFERROR(INDEX(Listen!$C$5:$C$60,MATCH(F160,Listen!$A$5:$A$60,0)),""))</f>
        <v/>
      </c>
      <c r="M160" s="14" t="n"/>
      <c r="N160" s="14" t="n"/>
    </row>
    <row r="161">
      <c r="A161" s="14" t="n"/>
      <c r="B161" s="17" t="n"/>
      <c r="C161" s="17" t="n"/>
      <c r="D161" s="14" t="n"/>
      <c r="E161" s="14" t="n"/>
      <c r="F161" s="14" t="n"/>
      <c r="G161" s="14" t="n"/>
      <c r="H161" s="18" t="n"/>
      <c r="I161" s="18" t="n"/>
      <c r="J161" s="13">
        <f>IF(F161="","",IFERROR(INDEX(Listen!$B$5:$B$60,MATCH(F161,Listen!$A$5:$A$60,0)),""))</f>
        <v/>
      </c>
      <c r="K161" s="13">
        <f>IF(F161="","",IF(OR(LEFT(F161,9)="Sanierung",F161="Instandhaltung / Reparatur"),"Ja","Nein"))</f>
        <v/>
      </c>
      <c r="L161" s="13">
        <f>IF(F161="","",IFERROR(INDEX(Listen!$C$5:$C$60,MATCH(F161,Listen!$A$5:$A$60,0)),""))</f>
        <v/>
      </c>
      <c r="M161" s="14" t="n"/>
      <c r="N161" s="14" t="n"/>
    </row>
    <row r="162">
      <c r="A162" s="14" t="n"/>
      <c r="B162" s="17" t="n"/>
      <c r="C162" s="17" t="n"/>
      <c r="D162" s="14" t="n"/>
      <c r="E162" s="14" t="n"/>
      <c r="F162" s="14" t="n"/>
      <c r="G162" s="14" t="n"/>
      <c r="H162" s="18" t="n"/>
      <c r="I162" s="18" t="n"/>
      <c r="J162" s="13">
        <f>IF(F162="","",IFERROR(INDEX(Listen!$B$5:$B$60,MATCH(F162,Listen!$A$5:$A$60,0)),""))</f>
        <v/>
      </c>
      <c r="K162" s="13">
        <f>IF(F162="","",IF(OR(LEFT(F162,9)="Sanierung",F162="Instandhaltung / Reparatur"),"Ja","Nein"))</f>
        <v/>
      </c>
      <c r="L162" s="13">
        <f>IF(F162="","",IFERROR(INDEX(Listen!$C$5:$C$60,MATCH(F162,Listen!$A$5:$A$60,0)),""))</f>
        <v/>
      </c>
      <c r="M162" s="14" t="n"/>
      <c r="N162" s="14" t="n"/>
    </row>
    <row r="163">
      <c r="A163" s="14" t="n"/>
      <c r="B163" s="17" t="n"/>
      <c r="C163" s="17" t="n"/>
      <c r="D163" s="14" t="n"/>
      <c r="E163" s="14" t="n"/>
      <c r="F163" s="14" t="n"/>
      <c r="G163" s="14" t="n"/>
      <c r="H163" s="18" t="n"/>
      <c r="I163" s="18" t="n"/>
      <c r="J163" s="13">
        <f>IF(F163="","",IFERROR(INDEX(Listen!$B$5:$B$60,MATCH(F163,Listen!$A$5:$A$60,0)),""))</f>
        <v/>
      </c>
      <c r="K163" s="13">
        <f>IF(F163="","",IF(OR(LEFT(F163,9)="Sanierung",F163="Instandhaltung / Reparatur"),"Ja","Nein"))</f>
        <v/>
      </c>
      <c r="L163" s="13">
        <f>IF(F163="","",IFERROR(INDEX(Listen!$C$5:$C$60,MATCH(F163,Listen!$A$5:$A$60,0)),""))</f>
        <v/>
      </c>
      <c r="M163" s="14" t="n"/>
      <c r="N163" s="14" t="n"/>
    </row>
    <row r="164">
      <c r="A164" s="14" t="n"/>
      <c r="B164" s="17" t="n"/>
      <c r="C164" s="17" t="n"/>
      <c r="D164" s="14" t="n"/>
      <c r="E164" s="14" t="n"/>
      <c r="F164" s="14" t="n"/>
      <c r="G164" s="14" t="n"/>
      <c r="H164" s="18" t="n"/>
      <c r="I164" s="18" t="n"/>
      <c r="J164" s="13">
        <f>IF(F164="","",IFERROR(INDEX(Listen!$B$5:$B$60,MATCH(F164,Listen!$A$5:$A$60,0)),""))</f>
        <v/>
      </c>
      <c r="K164" s="13">
        <f>IF(F164="","",IF(OR(LEFT(F164,9)="Sanierung",F164="Instandhaltung / Reparatur"),"Ja","Nein"))</f>
        <v/>
      </c>
      <c r="L164" s="13">
        <f>IF(F164="","",IFERROR(INDEX(Listen!$C$5:$C$60,MATCH(F164,Listen!$A$5:$A$60,0)),""))</f>
        <v/>
      </c>
      <c r="M164" s="14" t="n"/>
      <c r="N164" s="14" t="n"/>
    </row>
    <row r="165">
      <c r="A165" s="14" t="n"/>
      <c r="B165" s="17" t="n"/>
      <c r="C165" s="17" t="n"/>
      <c r="D165" s="14" t="n"/>
      <c r="E165" s="14" t="n"/>
      <c r="F165" s="14" t="n"/>
      <c r="G165" s="14" t="n"/>
      <c r="H165" s="18" t="n"/>
      <c r="I165" s="18" t="n"/>
      <c r="J165" s="13">
        <f>IF(F165="","",IFERROR(INDEX(Listen!$B$5:$B$60,MATCH(F165,Listen!$A$5:$A$60,0)),""))</f>
        <v/>
      </c>
      <c r="K165" s="13">
        <f>IF(F165="","",IF(OR(LEFT(F165,9)="Sanierung",F165="Instandhaltung / Reparatur"),"Ja","Nein"))</f>
        <v/>
      </c>
      <c r="L165" s="13">
        <f>IF(F165="","",IFERROR(INDEX(Listen!$C$5:$C$60,MATCH(F165,Listen!$A$5:$A$60,0)),""))</f>
        <v/>
      </c>
      <c r="M165" s="14" t="n"/>
      <c r="N165" s="14" t="n"/>
    </row>
    <row r="166">
      <c r="A166" s="14" t="n"/>
      <c r="B166" s="17" t="n"/>
      <c r="C166" s="17" t="n"/>
      <c r="D166" s="14" t="n"/>
      <c r="E166" s="14" t="n"/>
      <c r="F166" s="14" t="n"/>
      <c r="G166" s="14" t="n"/>
      <c r="H166" s="18" t="n"/>
      <c r="I166" s="18" t="n"/>
      <c r="J166" s="13">
        <f>IF(F166="","",IFERROR(INDEX(Listen!$B$5:$B$60,MATCH(F166,Listen!$A$5:$A$60,0)),""))</f>
        <v/>
      </c>
      <c r="K166" s="13">
        <f>IF(F166="","",IF(OR(LEFT(F166,9)="Sanierung",F166="Instandhaltung / Reparatur"),"Ja","Nein"))</f>
        <v/>
      </c>
      <c r="L166" s="13">
        <f>IF(F166="","",IFERROR(INDEX(Listen!$C$5:$C$60,MATCH(F166,Listen!$A$5:$A$60,0)),""))</f>
        <v/>
      </c>
      <c r="M166" s="14" t="n"/>
      <c r="N166" s="14" t="n"/>
    </row>
    <row r="167">
      <c r="A167" s="14" t="n"/>
      <c r="B167" s="17" t="n"/>
      <c r="C167" s="17" t="n"/>
      <c r="D167" s="14" t="n"/>
      <c r="E167" s="14" t="n"/>
      <c r="F167" s="14" t="n"/>
      <c r="G167" s="14" t="n"/>
      <c r="H167" s="18" t="n"/>
      <c r="I167" s="18" t="n"/>
      <c r="J167" s="13">
        <f>IF(F167="","",IFERROR(INDEX(Listen!$B$5:$B$60,MATCH(F167,Listen!$A$5:$A$60,0)),""))</f>
        <v/>
      </c>
      <c r="K167" s="13">
        <f>IF(F167="","",IF(OR(LEFT(F167,9)="Sanierung",F167="Instandhaltung / Reparatur"),"Ja","Nein"))</f>
        <v/>
      </c>
      <c r="L167" s="13">
        <f>IF(F167="","",IFERROR(INDEX(Listen!$C$5:$C$60,MATCH(F167,Listen!$A$5:$A$60,0)),""))</f>
        <v/>
      </c>
      <c r="M167" s="14" t="n"/>
      <c r="N167" s="14" t="n"/>
    </row>
    <row r="168">
      <c r="A168" s="14" t="n"/>
      <c r="B168" s="17" t="n"/>
      <c r="C168" s="17" t="n"/>
      <c r="D168" s="14" t="n"/>
      <c r="E168" s="14" t="n"/>
      <c r="F168" s="14" t="n"/>
      <c r="G168" s="14" t="n"/>
      <c r="H168" s="18" t="n"/>
      <c r="I168" s="18" t="n"/>
      <c r="J168" s="13">
        <f>IF(F168="","",IFERROR(INDEX(Listen!$B$5:$B$60,MATCH(F168,Listen!$A$5:$A$60,0)),""))</f>
        <v/>
      </c>
      <c r="K168" s="13">
        <f>IF(F168="","",IF(OR(LEFT(F168,9)="Sanierung",F168="Instandhaltung / Reparatur"),"Ja","Nein"))</f>
        <v/>
      </c>
      <c r="L168" s="13">
        <f>IF(F168="","",IFERROR(INDEX(Listen!$C$5:$C$60,MATCH(F168,Listen!$A$5:$A$60,0)),""))</f>
        <v/>
      </c>
      <c r="M168" s="14" t="n"/>
      <c r="N168" s="14" t="n"/>
    </row>
    <row r="169">
      <c r="A169" s="14" t="n"/>
      <c r="B169" s="17" t="n"/>
      <c r="C169" s="17" t="n"/>
      <c r="D169" s="14" t="n"/>
      <c r="E169" s="14" t="n"/>
      <c r="F169" s="14" t="n"/>
      <c r="G169" s="14" t="n"/>
      <c r="H169" s="18" t="n"/>
      <c r="I169" s="18" t="n"/>
      <c r="J169" s="13">
        <f>IF(F169="","",IFERROR(INDEX(Listen!$B$5:$B$60,MATCH(F169,Listen!$A$5:$A$60,0)),""))</f>
        <v/>
      </c>
      <c r="K169" s="13">
        <f>IF(F169="","",IF(OR(LEFT(F169,9)="Sanierung",F169="Instandhaltung / Reparatur"),"Ja","Nein"))</f>
        <v/>
      </c>
      <c r="L169" s="13">
        <f>IF(F169="","",IFERROR(INDEX(Listen!$C$5:$C$60,MATCH(F169,Listen!$A$5:$A$60,0)),""))</f>
        <v/>
      </c>
      <c r="M169" s="14" t="n"/>
      <c r="N169" s="14" t="n"/>
    </row>
    <row r="170">
      <c r="A170" s="14" t="n"/>
      <c r="B170" s="17" t="n"/>
      <c r="C170" s="17" t="n"/>
      <c r="D170" s="14" t="n"/>
      <c r="E170" s="14" t="n"/>
      <c r="F170" s="14" t="n"/>
      <c r="G170" s="14" t="n"/>
      <c r="H170" s="18" t="n"/>
      <c r="I170" s="18" t="n"/>
      <c r="J170" s="13">
        <f>IF(F170="","",IFERROR(INDEX(Listen!$B$5:$B$60,MATCH(F170,Listen!$A$5:$A$60,0)),""))</f>
        <v/>
      </c>
      <c r="K170" s="13">
        <f>IF(F170="","",IF(OR(LEFT(F170,9)="Sanierung",F170="Instandhaltung / Reparatur"),"Ja","Nein"))</f>
        <v/>
      </c>
      <c r="L170" s="13">
        <f>IF(F170="","",IFERROR(INDEX(Listen!$C$5:$C$60,MATCH(F170,Listen!$A$5:$A$60,0)),""))</f>
        <v/>
      </c>
      <c r="M170" s="14" t="n"/>
      <c r="N170" s="14" t="n"/>
    </row>
    <row r="171">
      <c r="A171" s="14" t="n"/>
      <c r="B171" s="17" t="n"/>
      <c r="C171" s="17" t="n"/>
      <c r="D171" s="14" t="n"/>
      <c r="E171" s="14" t="n"/>
      <c r="F171" s="14" t="n"/>
      <c r="G171" s="14" t="n"/>
      <c r="H171" s="18" t="n"/>
      <c r="I171" s="18" t="n"/>
      <c r="J171" s="13">
        <f>IF(F171="","",IFERROR(INDEX(Listen!$B$5:$B$60,MATCH(F171,Listen!$A$5:$A$60,0)),""))</f>
        <v/>
      </c>
      <c r="K171" s="13">
        <f>IF(F171="","",IF(OR(LEFT(F171,9)="Sanierung",F171="Instandhaltung / Reparatur"),"Ja","Nein"))</f>
        <v/>
      </c>
      <c r="L171" s="13">
        <f>IF(F171="","",IFERROR(INDEX(Listen!$C$5:$C$60,MATCH(F171,Listen!$A$5:$A$60,0)),""))</f>
        <v/>
      </c>
      <c r="M171" s="14" t="n"/>
      <c r="N171" s="14" t="n"/>
    </row>
    <row r="172">
      <c r="A172" s="14" t="n"/>
      <c r="B172" s="17" t="n"/>
      <c r="C172" s="17" t="n"/>
      <c r="D172" s="14" t="n"/>
      <c r="E172" s="14" t="n"/>
      <c r="F172" s="14" t="n"/>
      <c r="G172" s="14" t="n"/>
      <c r="H172" s="18" t="n"/>
      <c r="I172" s="18" t="n"/>
      <c r="J172" s="13">
        <f>IF(F172="","",IFERROR(INDEX(Listen!$B$5:$B$60,MATCH(F172,Listen!$A$5:$A$60,0)),""))</f>
        <v/>
      </c>
      <c r="K172" s="13">
        <f>IF(F172="","",IF(OR(LEFT(F172,9)="Sanierung",F172="Instandhaltung / Reparatur"),"Ja","Nein"))</f>
        <v/>
      </c>
      <c r="L172" s="13">
        <f>IF(F172="","",IFERROR(INDEX(Listen!$C$5:$C$60,MATCH(F172,Listen!$A$5:$A$60,0)),""))</f>
        <v/>
      </c>
      <c r="M172" s="14" t="n"/>
      <c r="N172" s="14" t="n"/>
    </row>
    <row r="173">
      <c r="A173" s="14" t="n"/>
      <c r="B173" s="17" t="n"/>
      <c r="C173" s="17" t="n"/>
      <c r="D173" s="14" t="n"/>
      <c r="E173" s="14" t="n"/>
      <c r="F173" s="14" t="n"/>
      <c r="G173" s="14" t="n"/>
      <c r="H173" s="18" t="n"/>
      <c r="I173" s="18" t="n"/>
      <c r="J173" s="13">
        <f>IF(F173="","",IFERROR(INDEX(Listen!$B$5:$B$60,MATCH(F173,Listen!$A$5:$A$60,0)),""))</f>
        <v/>
      </c>
      <c r="K173" s="13">
        <f>IF(F173="","",IF(OR(LEFT(F173,9)="Sanierung",F173="Instandhaltung / Reparatur"),"Ja","Nein"))</f>
        <v/>
      </c>
      <c r="L173" s="13">
        <f>IF(F173="","",IFERROR(INDEX(Listen!$C$5:$C$60,MATCH(F173,Listen!$A$5:$A$60,0)),""))</f>
        <v/>
      </c>
      <c r="M173" s="14" t="n"/>
      <c r="N173" s="14" t="n"/>
    </row>
    <row r="174">
      <c r="A174" s="14" t="n"/>
      <c r="B174" s="17" t="n"/>
      <c r="C174" s="17" t="n"/>
      <c r="D174" s="14" t="n"/>
      <c r="E174" s="14" t="n"/>
      <c r="F174" s="14" t="n"/>
      <c r="G174" s="14" t="n"/>
      <c r="H174" s="18" t="n"/>
      <c r="I174" s="18" t="n"/>
      <c r="J174" s="13">
        <f>IF(F174="","",IFERROR(INDEX(Listen!$B$5:$B$60,MATCH(F174,Listen!$A$5:$A$60,0)),""))</f>
        <v/>
      </c>
      <c r="K174" s="13">
        <f>IF(F174="","",IF(OR(LEFT(F174,9)="Sanierung",F174="Instandhaltung / Reparatur"),"Ja","Nein"))</f>
        <v/>
      </c>
      <c r="L174" s="13">
        <f>IF(F174="","",IFERROR(INDEX(Listen!$C$5:$C$60,MATCH(F174,Listen!$A$5:$A$60,0)),""))</f>
        <v/>
      </c>
      <c r="M174" s="14" t="n"/>
      <c r="N174" s="14" t="n"/>
    </row>
    <row r="175">
      <c r="A175" s="14" t="n"/>
      <c r="B175" s="17" t="n"/>
      <c r="C175" s="17" t="n"/>
      <c r="D175" s="14" t="n"/>
      <c r="E175" s="14" t="n"/>
      <c r="F175" s="14" t="n"/>
      <c r="G175" s="14" t="n"/>
      <c r="H175" s="18" t="n"/>
      <c r="I175" s="18" t="n"/>
      <c r="J175" s="13">
        <f>IF(F175="","",IFERROR(INDEX(Listen!$B$5:$B$60,MATCH(F175,Listen!$A$5:$A$60,0)),""))</f>
        <v/>
      </c>
      <c r="K175" s="13">
        <f>IF(F175="","",IF(OR(LEFT(F175,9)="Sanierung",F175="Instandhaltung / Reparatur"),"Ja","Nein"))</f>
        <v/>
      </c>
      <c r="L175" s="13">
        <f>IF(F175="","",IFERROR(INDEX(Listen!$C$5:$C$60,MATCH(F175,Listen!$A$5:$A$60,0)),""))</f>
        <v/>
      </c>
      <c r="M175" s="14" t="n"/>
      <c r="N175" s="14" t="n"/>
    </row>
    <row r="176">
      <c r="A176" s="14" t="n"/>
      <c r="B176" s="17" t="n"/>
      <c r="C176" s="17" t="n"/>
      <c r="D176" s="14" t="n"/>
      <c r="E176" s="14" t="n"/>
      <c r="F176" s="14" t="n"/>
      <c r="G176" s="14" t="n"/>
      <c r="H176" s="18" t="n"/>
      <c r="I176" s="18" t="n"/>
      <c r="J176" s="13">
        <f>IF(F176="","",IFERROR(INDEX(Listen!$B$5:$B$60,MATCH(F176,Listen!$A$5:$A$60,0)),""))</f>
        <v/>
      </c>
      <c r="K176" s="13">
        <f>IF(F176="","",IF(OR(LEFT(F176,9)="Sanierung",F176="Instandhaltung / Reparatur"),"Ja","Nein"))</f>
        <v/>
      </c>
      <c r="L176" s="13">
        <f>IF(F176="","",IFERROR(INDEX(Listen!$C$5:$C$60,MATCH(F176,Listen!$A$5:$A$60,0)),""))</f>
        <v/>
      </c>
      <c r="M176" s="14" t="n"/>
      <c r="N176" s="14" t="n"/>
    </row>
    <row r="177">
      <c r="A177" s="14" t="n"/>
      <c r="B177" s="17" t="n"/>
      <c r="C177" s="17" t="n"/>
      <c r="D177" s="14" t="n"/>
      <c r="E177" s="14" t="n"/>
      <c r="F177" s="14" t="n"/>
      <c r="G177" s="14" t="n"/>
      <c r="H177" s="18" t="n"/>
      <c r="I177" s="18" t="n"/>
      <c r="J177" s="13">
        <f>IF(F177="","",IFERROR(INDEX(Listen!$B$5:$B$60,MATCH(F177,Listen!$A$5:$A$60,0)),""))</f>
        <v/>
      </c>
      <c r="K177" s="13">
        <f>IF(F177="","",IF(OR(LEFT(F177,9)="Sanierung",F177="Instandhaltung / Reparatur"),"Ja","Nein"))</f>
        <v/>
      </c>
      <c r="L177" s="13">
        <f>IF(F177="","",IFERROR(INDEX(Listen!$C$5:$C$60,MATCH(F177,Listen!$A$5:$A$60,0)),""))</f>
        <v/>
      </c>
      <c r="M177" s="14" t="n"/>
      <c r="N177" s="14" t="n"/>
    </row>
    <row r="178">
      <c r="A178" s="14" t="n"/>
      <c r="B178" s="17" t="n"/>
      <c r="C178" s="17" t="n"/>
      <c r="D178" s="14" t="n"/>
      <c r="E178" s="14" t="n"/>
      <c r="F178" s="14" t="n"/>
      <c r="G178" s="14" t="n"/>
      <c r="H178" s="18" t="n"/>
      <c r="I178" s="18" t="n"/>
      <c r="J178" s="13">
        <f>IF(F178="","",IFERROR(INDEX(Listen!$B$5:$B$60,MATCH(F178,Listen!$A$5:$A$60,0)),""))</f>
        <v/>
      </c>
      <c r="K178" s="13">
        <f>IF(F178="","",IF(OR(LEFT(F178,9)="Sanierung",F178="Instandhaltung / Reparatur"),"Ja","Nein"))</f>
        <v/>
      </c>
      <c r="L178" s="13">
        <f>IF(F178="","",IFERROR(INDEX(Listen!$C$5:$C$60,MATCH(F178,Listen!$A$5:$A$60,0)),""))</f>
        <v/>
      </c>
      <c r="M178" s="14" t="n"/>
      <c r="N178" s="14" t="n"/>
    </row>
    <row r="179">
      <c r="A179" s="14" t="n"/>
      <c r="B179" s="17" t="n"/>
      <c r="C179" s="17" t="n"/>
      <c r="D179" s="14" t="n"/>
      <c r="E179" s="14" t="n"/>
      <c r="F179" s="14" t="n"/>
      <c r="G179" s="14" t="n"/>
      <c r="H179" s="18" t="n"/>
      <c r="I179" s="18" t="n"/>
      <c r="J179" s="13">
        <f>IF(F179="","",IFERROR(INDEX(Listen!$B$5:$B$60,MATCH(F179,Listen!$A$5:$A$60,0)),""))</f>
        <v/>
      </c>
      <c r="K179" s="13">
        <f>IF(F179="","",IF(OR(LEFT(F179,9)="Sanierung",F179="Instandhaltung / Reparatur"),"Ja","Nein"))</f>
        <v/>
      </c>
      <c r="L179" s="13">
        <f>IF(F179="","",IFERROR(INDEX(Listen!$C$5:$C$60,MATCH(F179,Listen!$A$5:$A$60,0)),""))</f>
        <v/>
      </c>
      <c r="M179" s="14" t="n"/>
      <c r="N179" s="14" t="n"/>
    </row>
    <row r="180">
      <c r="A180" s="14" t="n"/>
      <c r="B180" s="17" t="n"/>
      <c r="C180" s="17" t="n"/>
      <c r="D180" s="14" t="n"/>
      <c r="E180" s="14" t="n"/>
      <c r="F180" s="14" t="n"/>
      <c r="G180" s="14" t="n"/>
      <c r="H180" s="18" t="n"/>
      <c r="I180" s="18" t="n"/>
      <c r="J180" s="13">
        <f>IF(F180="","",IFERROR(INDEX(Listen!$B$5:$B$60,MATCH(F180,Listen!$A$5:$A$60,0)),""))</f>
        <v/>
      </c>
      <c r="K180" s="13">
        <f>IF(F180="","",IF(OR(LEFT(F180,9)="Sanierung",F180="Instandhaltung / Reparatur"),"Ja","Nein"))</f>
        <v/>
      </c>
      <c r="L180" s="13">
        <f>IF(F180="","",IFERROR(INDEX(Listen!$C$5:$C$60,MATCH(F180,Listen!$A$5:$A$60,0)),""))</f>
        <v/>
      </c>
      <c r="M180" s="14" t="n"/>
      <c r="N180" s="14" t="n"/>
    </row>
    <row r="181">
      <c r="A181" s="14" t="n"/>
      <c r="B181" s="17" t="n"/>
      <c r="C181" s="17" t="n"/>
      <c r="D181" s="14" t="n"/>
      <c r="E181" s="14" t="n"/>
      <c r="F181" s="14" t="n"/>
      <c r="G181" s="14" t="n"/>
      <c r="H181" s="18" t="n"/>
      <c r="I181" s="18" t="n"/>
      <c r="J181" s="13">
        <f>IF(F181="","",IFERROR(INDEX(Listen!$B$5:$B$60,MATCH(F181,Listen!$A$5:$A$60,0)),""))</f>
        <v/>
      </c>
      <c r="K181" s="13">
        <f>IF(F181="","",IF(OR(LEFT(F181,9)="Sanierung",F181="Instandhaltung / Reparatur"),"Ja","Nein"))</f>
        <v/>
      </c>
      <c r="L181" s="13">
        <f>IF(F181="","",IFERROR(INDEX(Listen!$C$5:$C$60,MATCH(F181,Listen!$A$5:$A$60,0)),""))</f>
        <v/>
      </c>
      <c r="M181" s="14" t="n"/>
      <c r="N181" s="14" t="n"/>
    </row>
    <row r="182">
      <c r="A182" s="14" t="n"/>
      <c r="B182" s="17" t="n"/>
      <c r="C182" s="17" t="n"/>
      <c r="D182" s="14" t="n"/>
      <c r="E182" s="14" t="n"/>
      <c r="F182" s="14" t="n"/>
      <c r="G182" s="14" t="n"/>
      <c r="H182" s="18" t="n"/>
      <c r="I182" s="18" t="n"/>
      <c r="J182" s="13">
        <f>IF(F182="","",IFERROR(INDEX(Listen!$B$5:$B$60,MATCH(F182,Listen!$A$5:$A$60,0)),""))</f>
        <v/>
      </c>
      <c r="K182" s="13">
        <f>IF(F182="","",IF(OR(LEFT(F182,9)="Sanierung",F182="Instandhaltung / Reparatur"),"Ja","Nein"))</f>
        <v/>
      </c>
      <c r="L182" s="13">
        <f>IF(F182="","",IFERROR(INDEX(Listen!$C$5:$C$60,MATCH(F182,Listen!$A$5:$A$60,0)),""))</f>
        <v/>
      </c>
      <c r="M182" s="14" t="n"/>
      <c r="N182" s="14" t="n"/>
    </row>
    <row r="183">
      <c r="A183" s="14" t="n"/>
      <c r="B183" s="17" t="n"/>
      <c r="C183" s="17" t="n"/>
      <c r="D183" s="14" t="n"/>
      <c r="E183" s="14" t="n"/>
      <c r="F183" s="14" t="n"/>
      <c r="G183" s="14" t="n"/>
      <c r="H183" s="18" t="n"/>
      <c r="I183" s="18" t="n"/>
      <c r="J183" s="13">
        <f>IF(F183="","",IFERROR(INDEX(Listen!$B$5:$B$60,MATCH(F183,Listen!$A$5:$A$60,0)),""))</f>
        <v/>
      </c>
      <c r="K183" s="13">
        <f>IF(F183="","",IF(OR(LEFT(F183,9)="Sanierung",F183="Instandhaltung / Reparatur"),"Ja","Nein"))</f>
        <v/>
      </c>
      <c r="L183" s="13">
        <f>IF(F183="","",IFERROR(INDEX(Listen!$C$5:$C$60,MATCH(F183,Listen!$A$5:$A$60,0)),""))</f>
        <v/>
      </c>
      <c r="M183" s="14" t="n"/>
      <c r="N183" s="14" t="n"/>
    </row>
    <row r="184">
      <c r="A184" s="14" t="n"/>
      <c r="B184" s="17" t="n"/>
      <c r="C184" s="17" t="n"/>
      <c r="D184" s="14" t="n"/>
      <c r="E184" s="14" t="n"/>
      <c r="F184" s="14" t="n"/>
      <c r="G184" s="14" t="n"/>
      <c r="H184" s="18" t="n"/>
      <c r="I184" s="18" t="n"/>
      <c r="J184" s="13">
        <f>IF(F184="","",IFERROR(INDEX(Listen!$B$5:$B$60,MATCH(F184,Listen!$A$5:$A$60,0)),""))</f>
        <v/>
      </c>
      <c r="K184" s="13">
        <f>IF(F184="","",IF(OR(LEFT(F184,9)="Sanierung",F184="Instandhaltung / Reparatur"),"Ja","Nein"))</f>
        <v/>
      </c>
      <c r="L184" s="13">
        <f>IF(F184="","",IFERROR(INDEX(Listen!$C$5:$C$60,MATCH(F184,Listen!$A$5:$A$60,0)),""))</f>
        <v/>
      </c>
      <c r="M184" s="14" t="n"/>
      <c r="N184" s="14" t="n"/>
    </row>
    <row r="185">
      <c r="A185" s="14" t="n"/>
      <c r="B185" s="17" t="n"/>
      <c r="C185" s="17" t="n"/>
      <c r="D185" s="14" t="n"/>
      <c r="E185" s="14" t="n"/>
      <c r="F185" s="14" t="n"/>
      <c r="G185" s="14" t="n"/>
      <c r="H185" s="18" t="n"/>
      <c r="I185" s="18" t="n"/>
      <c r="J185" s="13">
        <f>IF(F185="","",IFERROR(INDEX(Listen!$B$5:$B$60,MATCH(F185,Listen!$A$5:$A$60,0)),""))</f>
        <v/>
      </c>
      <c r="K185" s="13">
        <f>IF(F185="","",IF(OR(LEFT(F185,9)="Sanierung",F185="Instandhaltung / Reparatur"),"Ja","Nein"))</f>
        <v/>
      </c>
      <c r="L185" s="13">
        <f>IF(F185="","",IFERROR(INDEX(Listen!$C$5:$C$60,MATCH(F185,Listen!$A$5:$A$60,0)),""))</f>
        <v/>
      </c>
      <c r="M185" s="14" t="n"/>
      <c r="N185" s="14" t="n"/>
    </row>
    <row r="186">
      <c r="A186" s="14" t="n"/>
      <c r="B186" s="17" t="n"/>
      <c r="C186" s="17" t="n"/>
      <c r="D186" s="14" t="n"/>
      <c r="E186" s="14" t="n"/>
      <c r="F186" s="14" t="n"/>
      <c r="G186" s="14" t="n"/>
      <c r="H186" s="18" t="n"/>
      <c r="I186" s="18" t="n"/>
      <c r="J186" s="13">
        <f>IF(F186="","",IFERROR(INDEX(Listen!$B$5:$B$60,MATCH(F186,Listen!$A$5:$A$60,0)),""))</f>
        <v/>
      </c>
      <c r="K186" s="13">
        <f>IF(F186="","",IF(OR(LEFT(F186,9)="Sanierung",F186="Instandhaltung / Reparatur"),"Ja","Nein"))</f>
        <v/>
      </c>
      <c r="L186" s="13">
        <f>IF(F186="","",IFERROR(INDEX(Listen!$C$5:$C$60,MATCH(F186,Listen!$A$5:$A$60,0)),""))</f>
        <v/>
      </c>
      <c r="M186" s="14" t="n"/>
      <c r="N186" s="14" t="n"/>
    </row>
    <row r="187">
      <c r="A187" s="14" t="n"/>
      <c r="B187" s="17" t="n"/>
      <c r="C187" s="17" t="n"/>
      <c r="D187" s="14" t="n"/>
      <c r="E187" s="14" t="n"/>
      <c r="F187" s="14" t="n"/>
      <c r="G187" s="14" t="n"/>
      <c r="H187" s="18" t="n"/>
      <c r="I187" s="18" t="n"/>
      <c r="J187" s="13">
        <f>IF(F187="","",IFERROR(INDEX(Listen!$B$5:$B$60,MATCH(F187,Listen!$A$5:$A$60,0)),""))</f>
        <v/>
      </c>
      <c r="K187" s="13">
        <f>IF(F187="","",IF(OR(LEFT(F187,9)="Sanierung",F187="Instandhaltung / Reparatur"),"Ja","Nein"))</f>
        <v/>
      </c>
      <c r="L187" s="13">
        <f>IF(F187="","",IFERROR(INDEX(Listen!$C$5:$C$60,MATCH(F187,Listen!$A$5:$A$60,0)),""))</f>
        <v/>
      </c>
      <c r="M187" s="14" t="n"/>
      <c r="N187" s="14" t="n"/>
    </row>
    <row r="188">
      <c r="A188" s="14" t="n"/>
      <c r="B188" s="17" t="n"/>
      <c r="C188" s="17" t="n"/>
      <c r="D188" s="14" t="n"/>
      <c r="E188" s="14" t="n"/>
      <c r="F188" s="14" t="n"/>
      <c r="G188" s="14" t="n"/>
      <c r="H188" s="18" t="n"/>
      <c r="I188" s="18" t="n"/>
      <c r="J188" s="13">
        <f>IF(F188="","",IFERROR(INDEX(Listen!$B$5:$B$60,MATCH(F188,Listen!$A$5:$A$60,0)),""))</f>
        <v/>
      </c>
      <c r="K188" s="13">
        <f>IF(F188="","",IF(OR(LEFT(F188,9)="Sanierung",F188="Instandhaltung / Reparatur"),"Ja","Nein"))</f>
        <v/>
      </c>
      <c r="L188" s="13">
        <f>IF(F188="","",IFERROR(INDEX(Listen!$C$5:$C$60,MATCH(F188,Listen!$A$5:$A$60,0)),""))</f>
        <v/>
      </c>
      <c r="M188" s="14" t="n"/>
      <c r="N188" s="14" t="n"/>
    </row>
    <row r="189">
      <c r="A189" s="14" t="n"/>
      <c r="B189" s="17" t="n"/>
      <c r="C189" s="17" t="n"/>
      <c r="D189" s="14" t="n"/>
      <c r="E189" s="14" t="n"/>
      <c r="F189" s="14" t="n"/>
      <c r="G189" s="14" t="n"/>
      <c r="H189" s="18" t="n"/>
      <c r="I189" s="18" t="n"/>
      <c r="J189" s="13">
        <f>IF(F189="","",IFERROR(INDEX(Listen!$B$5:$B$60,MATCH(F189,Listen!$A$5:$A$60,0)),""))</f>
        <v/>
      </c>
      <c r="K189" s="13">
        <f>IF(F189="","",IF(OR(LEFT(F189,9)="Sanierung",F189="Instandhaltung / Reparatur"),"Ja","Nein"))</f>
        <v/>
      </c>
      <c r="L189" s="13">
        <f>IF(F189="","",IFERROR(INDEX(Listen!$C$5:$C$60,MATCH(F189,Listen!$A$5:$A$60,0)),""))</f>
        <v/>
      </c>
      <c r="M189" s="14" t="n"/>
      <c r="N189" s="14" t="n"/>
    </row>
    <row r="190">
      <c r="A190" s="14" t="n"/>
      <c r="B190" s="17" t="n"/>
      <c r="C190" s="17" t="n"/>
      <c r="D190" s="14" t="n"/>
      <c r="E190" s="14" t="n"/>
      <c r="F190" s="14" t="n"/>
      <c r="G190" s="14" t="n"/>
      <c r="H190" s="18" t="n"/>
      <c r="I190" s="18" t="n"/>
      <c r="J190" s="13">
        <f>IF(F190="","",IFERROR(INDEX(Listen!$B$5:$B$60,MATCH(F190,Listen!$A$5:$A$60,0)),""))</f>
        <v/>
      </c>
      <c r="K190" s="13">
        <f>IF(F190="","",IF(OR(LEFT(F190,9)="Sanierung",F190="Instandhaltung / Reparatur"),"Ja","Nein"))</f>
        <v/>
      </c>
      <c r="L190" s="13">
        <f>IF(F190="","",IFERROR(INDEX(Listen!$C$5:$C$60,MATCH(F190,Listen!$A$5:$A$60,0)),""))</f>
        <v/>
      </c>
      <c r="M190" s="14" t="n"/>
      <c r="N190" s="14" t="n"/>
    </row>
    <row r="191">
      <c r="A191" s="14" t="n"/>
      <c r="B191" s="17" t="n"/>
      <c r="C191" s="17" t="n"/>
      <c r="D191" s="14" t="n"/>
      <c r="E191" s="14" t="n"/>
      <c r="F191" s="14" t="n"/>
      <c r="G191" s="14" t="n"/>
      <c r="H191" s="18" t="n"/>
      <c r="I191" s="18" t="n"/>
      <c r="J191" s="13">
        <f>IF(F191="","",IFERROR(INDEX(Listen!$B$5:$B$60,MATCH(F191,Listen!$A$5:$A$60,0)),""))</f>
        <v/>
      </c>
      <c r="K191" s="13">
        <f>IF(F191="","",IF(OR(LEFT(F191,9)="Sanierung",F191="Instandhaltung / Reparatur"),"Ja","Nein"))</f>
        <v/>
      </c>
      <c r="L191" s="13">
        <f>IF(F191="","",IFERROR(INDEX(Listen!$C$5:$C$60,MATCH(F191,Listen!$A$5:$A$60,0)),""))</f>
        <v/>
      </c>
      <c r="M191" s="14" t="n"/>
      <c r="N191" s="14" t="n"/>
    </row>
    <row r="192">
      <c r="A192" s="14" t="n"/>
      <c r="B192" s="17" t="n"/>
      <c r="C192" s="17" t="n"/>
      <c r="D192" s="14" t="n"/>
      <c r="E192" s="14" t="n"/>
      <c r="F192" s="14" t="n"/>
      <c r="G192" s="14" t="n"/>
      <c r="H192" s="18" t="n"/>
      <c r="I192" s="18" t="n"/>
      <c r="J192" s="13">
        <f>IF(F192="","",IFERROR(INDEX(Listen!$B$5:$B$60,MATCH(F192,Listen!$A$5:$A$60,0)),""))</f>
        <v/>
      </c>
      <c r="K192" s="13">
        <f>IF(F192="","",IF(OR(LEFT(F192,9)="Sanierung",F192="Instandhaltung / Reparatur"),"Ja","Nein"))</f>
        <v/>
      </c>
      <c r="L192" s="13">
        <f>IF(F192="","",IFERROR(INDEX(Listen!$C$5:$C$60,MATCH(F192,Listen!$A$5:$A$60,0)),""))</f>
        <v/>
      </c>
      <c r="M192" s="14" t="n"/>
      <c r="N192" s="14" t="n"/>
    </row>
    <row r="193">
      <c r="A193" s="14" t="n"/>
      <c r="B193" s="17" t="n"/>
      <c r="C193" s="17" t="n"/>
      <c r="D193" s="14" t="n"/>
      <c r="E193" s="14" t="n"/>
      <c r="F193" s="14" t="n"/>
      <c r="G193" s="14" t="n"/>
      <c r="H193" s="18" t="n"/>
      <c r="I193" s="18" t="n"/>
      <c r="J193" s="13">
        <f>IF(F193="","",IFERROR(INDEX(Listen!$B$5:$B$60,MATCH(F193,Listen!$A$5:$A$60,0)),""))</f>
        <v/>
      </c>
      <c r="K193" s="13">
        <f>IF(F193="","",IF(OR(LEFT(F193,9)="Sanierung",F193="Instandhaltung / Reparatur"),"Ja","Nein"))</f>
        <v/>
      </c>
      <c r="L193" s="13">
        <f>IF(F193="","",IFERROR(INDEX(Listen!$C$5:$C$60,MATCH(F193,Listen!$A$5:$A$60,0)),""))</f>
        <v/>
      </c>
      <c r="M193" s="14" t="n"/>
      <c r="N193" s="14" t="n"/>
    </row>
    <row r="194">
      <c r="A194" s="14" t="n"/>
      <c r="B194" s="17" t="n"/>
      <c r="C194" s="17" t="n"/>
      <c r="D194" s="14" t="n"/>
      <c r="E194" s="14" t="n"/>
      <c r="F194" s="14" t="n"/>
      <c r="G194" s="14" t="n"/>
      <c r="H194" s="18" t="n"/>
      <c r="I194" s="18" t="n"/>
      <c r="J194" s="13">
        <f>IF(F194="","",IFERROR(INDEX(Listen!$B$5:$B$60,MATCH(F194,Listen!$A$5:$A$60,0)),""))</f>
        <v/>
      </c>
      <c r="K194" s="13">
        <f>IF(F194="","",IF(OR(LEFT(F194,9)="Sanierung",F194="Instandhaltung / Reparatur"),"Ja","Nein"))</f>
        <v/>
      </c>
      <c r="L194" s="13">
        <f>IF(F194="","",IFERROR(INDEX(Listen!$C$5:$C$60,MATCH(F194,Listen!$A$5:$A$60,0)),""))</f>
        <v/>
      </c>
      <c r="M194" s="14" t="n"/>
      <c r="N194" s="14" t="n"/>
    </row>
    <row r="195">
      <c r="A195" s="14" t="n"/>
      <c r="B195" s="17" t="n"/>
      <c r="C195" s="17" t="n"/>
      <c r="D195" s="14" t="n"/>
      <c r="E195" s="14" t="n"/>
      <c r="F195" s="14" t="n"/>
      <c r="G195" s="14" t="n"/>
      <c r="H195" s="18" t="n"/>
      <c r="I195" s="18" t="n"/>
      <c r="J195" s="13">
        <f>IF(F195="","",IFERROR(INDEX(Listen!$B$5:$B$60,MATCH(F195,Listen!$A$5:$A$60,0)),""))</f>
        <v/>
      </c>
      <c r="K195" s="13">
        <f>IF(F195="","",IF(OR(LEFT(F195,9)="Sanierung",F195="Instandhaltung / Reparatur"),"Ja","Nein"))</f>
        <v/>
      </c>
      <c r="L195" s="13">
        <f>IF(F195="","",IFERROR(INDEX(Listen!$C$5:$C$60,MATCH(F195,Listen!$A$5:$A$60,0)),""))</f>
        <v/>
      </c>
      <c r="M195" s="14" t="n"/>
      <c r="N195" s="14" t="n"/>
    </row>
    <row r="196">
      <c r="A196" s="14" t="n"/>
      <c r="B196" s="17" t="n"/>
      <c r="C196" s="17" t="n"/>
      <c r="D196" s="14" t="n"/>
      <c r="E196" s="14" t="n"/>
      <c r="F196" s="14" t="n"/>
      <c r="G196" s="14" t="n"/>
      <c r="H196" s="18" t="n"/>
      <c r="I196" s="18" t="n"/>
      <c r="J196" s="13">
        <f>IF(F196="","",IFERROR(INDEX(Listen!$B$5:$B$60,MATCH(F196,Listen!$A$5:$A$60,0)),""))</f>
        <v/>
      </c>
      <c r="K196" s="13">
        <f>IF(F196="","",IF(OR(LEFT(F196,9)="Sanierung",F196="Instandhaltung / Reparatur"),"Ja","Nein"))</f>
        <v/>
      </c>
      <c r="L196" s="13">
        <f>IF(F196="","",IFERROR(INDEX(Listen!$C$5:$C$60,MATCH(F196,Listen!$A$5:$A$60,0)),""))</f>
        <v/>
      </c>
      <c r="M196" s="14" t="n"/>
      <c r="N196" s="14" t="n"/>
    </row>
    <row r="197">
      <c r="A197" s="14" t="n"/>
      <c r="B197" s="17" t="n"/>
      <c r="C197" s="17" t="n"/>
      <c r="D197" s="14" t="n"/>
      <c r="E197" s="14" t="n"/>
      <c r="F197" s="14" t="n"/>
      <c r="G197" s="14" t="n"/>
      <c r="H197" s="18" t="n"/>
      <c r="I197" s="18" t="n"/>
      <c r="J197" s="13">
        <f>IF(F197="","",IFERROR(INDEX(Listen!$B$5:$B$60,MATCH(F197,Listen!$A$5:$A$60,0)),""))</f>
        <v/>
      </c>
      <c r="K197" s="13">
        <f>IF(F197="","",IF(OR(LEFT(F197,9)="Sanierung",F197="Instandhaltung / Reparatur"),"Ja","Nein"))</f>
        <v/>
      </c>
      <c r="L197" s="13">
        <f>IF(F197="","",IFERROR(INDEX(Listen!$C$5:$C$60,MATCH(F197,Listen!$A$5:$A$60,0)),""))</f>
        <v/>
      </c>
      <c r="M197" s="14" t="n"/>
      <c r="N197" s="14" t="n"/>
    </row>
    <row r="198">
      <c r="A198" s="14" t="n"/>
      <c r="B198" s="17" t="n"/>
      <c r="C198" s="17" t="n"/>
      <c r="D198" s="14" t="n"/>
      <c r="E198" s="14" t="n"/>
      <c r="F198" s="14" t="n"/>
      <c r="G198" s="14" t="n"/>
      <c r="H198" s="18" t="n"/>
      <c r="I198" s="18" t="n"/>
      <c r="J198" s="13">
        <f>IF(F198="","",IFERROR(INDEX(Listen!$B$5:$B$60,MATCH(F198,Listen!$A$5:$A$60,0)),""))</f>
        <v/>
      </c>
      <c r="K198" s="13">
        <f>IF(F198="","",IF(OR(LEFT(F198,9)="Sanierung",F198="Instandhaltung / Reparatur"),"Ja","Nein"))</f>
        <v/>
      </c>
      <c r="L198" s="13">
        <f>IF(F198="","",IFERROR(INDEX(Listen!$C$5:$C$60,MATCH(F198,Listen!$A$5:$A$60,0)),""))</f>
        <v/>
      </c>
      <c r="M198" s="14" t="n"/>
      <c r="N198" s="14" t="n"/>
    </row>
    <row r="199">
      <c r="A199" s="14" t="n"/>
      <c r="B199" s="17" t="n"/>
      <c r="C199" s="17" t="n"/>
      <c r="D199" s="14" t="n"/>
      <c r="E199" s="14" t="n"/>
      <c r="F199" s="14" t="n"/>
      <c r="G199" s="14" t="n"/>
      <c r="H199" s="18" t="n"/>
      <c r="I199" s="18" t="n"/>
      <c r="J199" s="13">
        <f>IF(F199="","",IFERROR(INDEX(Listen!$B$5:$B$60,MATCH(F199,Listen!$A$5:$A$60,0)),""))</f>
        <v/>
      </c>
      <c r="K199" s="13">
        <f>IF(F199="","",IF(OR(LEFT(F199,9)="Sanierung",F199="Instandhaltung / Reparatur"),"Ja","Nein"))</f>
        <v/>
      </c>
      <c r="L199" s="13">
        <f>IF(F199="","",IFERROR(INDEX(Listen!$C$5:$C$60,MATCH(F199,Listen!$A$5:$A$60,0)),""))</f>
        <v/>
      </c>
      <c r="M199" s="14" t="n"/>
      <c r="N199" s="14" t="n"/>
    </row>
    <row r="200">
      <c r="A200" s="14" t="n"/>
      <c r="B200" s="17" t="n"/>
      <c r="C200" s="17" t="n"/>
      <c r="D200" s="14" t="n"/>
      <c r="E200" s="14" t="n"/>
      <c r="F200" s="14" t="n"/>
      <c r="G200" s="14" t="n"/>
      <c r="H200" s="18" t="n"/>
      <c r="I200" s="18" t="n"/>
      <c r="J200" s="13">
        <f>IF(F200="","",IFERROR(INDEX(Listen!$B$5:$B$60,MATCH(F200,Listen!$A$5:$A$60,0)),""))</f>
        <v/>
      </c>
      <c r="K200" s="13">
        <f>IF(F200="","",IF(OR(LEFT(F200,9)="Sanierung",F200="Instandhaltung / Reparatur"),"Ja","Nein"))</f>
        <v/>
      </c>
      <c r="L200" s="13">
        <f>IF(F200="","",IFERROR(INDEX(Listen!$C$5:$C$60,MATCH(F200,Listen!$A$5:$A$60,0)),""))</f>
        <v/>
      </c>
      <c r="M200" s="14" t="n"/>
      <c r="N200" s="14" t="n"/>
    </row>
    <row r="201">
      <c r="A201" s="14" t="n"/>
      <c r="B201" s="17" t="n"/>
      <c r="C201" s="17" t="n"/>
      <c r="D201" s="14" t="n"/>
      <c r="E201" s="14" t="n"/>
      <c r="F201" s="14" t="n"/>
      <c r="G201" s="14" t="n"/>
      <c r="H201" s="18" t="n"/>
      <c r="I201" s="18" t="n"/>
      <c r="J201" s="13">
        <f>IF(F201="","",IFERROR(INDEX(Listen!$B$5:$B$60,MATCH(F201,Listen!$A$5:$A$60,0)),""))</f>
        <v/>
      </c>
      <c r="K201" s="13">
        <f>IF(F201="","",IF(OR(LEFT(F201,9)="Sanierung",F201="Instandhaltung / Reparatur"),"Ja","Nein"))</f>
        <v/>
      </c>
      <c r="L201" s="13">
        <f>IF(F201="","",IFERROR(INDEX(Listen!$C$5:$C$60,MATCH(F201,Listen!$A$5:$A$60,0)),""))</f>
        <v/>
      </c>
      <c r="M201" s="14" t="n"/>
      <c r="N201" s="14" t="n"/>
    </row>
    <row r="202">
      <c r="A202" s="14" t="n"/>
      <c r="B202" s="17" t="n"/>
      <c r="C202" s="17" t="n"/>
      <c r="D202" s="14" t="n"/>
      <c r="E202" s="14" t="n"/>
      <c r="F202" s="14" t="n"/>
      <c r="G202" s="14" t="n"/>
      <c r="H202" s="18" t="n"/>
      <c r="I202" s="18" t="n"/>
      <c r="J202" s="13">
        <f>IF(F202="","",IFERROR(INDEX(Listen!$B$5:$B$60,MATCH(F202,Listen!$A$5:$A$60,0)),""))</f>
        <v/>
      </c>
      <c r="K202" s="13">
        <f>IF(F202="","",IF(OR(LEFT(F202,9)="Sanierung",F202="Instandhaltung / Reparatur"),"Ja","Nein"))</f>
        <v/>
      </c>
      <c r="L202" s="13">
        <f>IF(F202="","",IFERROR(INDEX(Listen!$C$5:$C$60,MATCH(F202,Listen!$A$5:$A$60,0)),""))</f>
        <v/>
      </c>
      <c r="M202" s="14" t="n"/>
      <c r="N202" s="14" t="n"/>
    </row>
    <row r="203">
      <c r="A203" s="14" t="n"/>
      <c r="B203" s="17" t="n"/>
      <c r="C203" s="17" t="n"/>
      <c r="D203" s="14" t="n"/>
      <c r="E203" s="14" t="n"/>
      <c r="F203" s="14" t="n"/>
      <c r="G203" s="14" t="n"/>
      <c r="H203" s="18" t="n"/>
      <c r="I203" s="18" t="n"/>
      <c r="J203" s="13">
        <f>IF(F203="","",IFERROR(INDEX(Listen!$B$5:$B$60,MATCH(F203,Listen!$A$5:$A$60,0)),""))</f>
        <v/>
      </c>
      <c r="K203" s="13">
        <f>IF(F203="","",IF(OR(LEFT(F203,9)="Sanierung",F203="Instandhaltung / Reparatur"),"Ja","Nein"))</f>
        <v/>
      </c>
      <c r="L203" s="13">
        <f>IF(F203="","",IFERROR(INDEX(Listen!$C$5:$C$60,MATCH(F203,Listen!$A$5:$A$60,0)),""))</f>
        <v/>
      </c>
      <c r="M203" s="14" t="n"/>
      <c r="N203" s="14" t="n"/>
    </row>
    <row r="204">
      <c r="A204" s="14" t="n"/>
      <c r="B204" s="17" t="n"/>
      <c r="C204" s="17" t="n"/>
      <c r="D204" s="14" t="n"/>
      <c r="E204" s="14" t="n"/>
      <c r="F204" s="14" t="n"/>
      <c r="G204" s="14" t="n"/>
      <c r="H204" s="18" t="n"/>
      <c r="I204" s="18" t="n"/>
      <c r="J204" s="13">
        <f>IF(F204="","",IFERROR(INDEX(Listen!$B$5:$B$60,MATCH(F204,Listen!$A$5:$A$60,0)),""))</f>
        <v/>
      </c>
      <c r="K204" s="13">
        <f>IF(F204="","",IF(OR(LEFT(F204,9)="Sanierung",F204="Instandhaltung / Reparatur"),"Ja","Nein"))</f>
        <v/>
      </c>
      <c r="L204" s="13">
        <f>IF(F204="","",IFERROR(INDEX(Listen!$C$5:$C$60,MATCH(F204,Listen!$A$5:$A$60,0)),""))</f>
        <v/>
      </c>
      <c r="M204" s="14" t="n"/>
      <c r="N204" s="14" t="n"/>
    </row>
    <row r="205">
      <c r="A205" s="14" t="n"/>
      <c r="B205" s="17" t="n"/>
      <c r="C205" s="17" t="n"/>
      <c r="D205" s="14" t="n"/>
      <c r="E205" s="14" t="n"/>
      <c r="F205" s="14" t="n"/>
      <c r="G205" s="14" t="n"/>
      <c r="H205" s="18" t="n"/>
      <c r="I205" s="18" t="n"/>
      <c r="J205" s="13">
        <f>IF(F205="","",IFERROR(INDEX(Listen!$B$5:$B$60,MATCH(F205,Listen!$A$5:$A$60,0)),""))</f>
        <v/>
      </c>
      <c r="K205" s="13">
        <f>IF(F205="","",IF(OR(LEFT(F205,9)="Sanierung",F205="Instandhaltung / Reparatur"),"Ja","Nein"))</f>
        <v/>
      </c>
      <c r="L205" s="13">
        <f>IF(F205="","",IFERROR(INDEX(Listen!$C$5:$C$60,MATCH(F205,Listen!$A$5:$A$60,0)),""))</f>
        <v/>
      </c>
      <c r="M205" s="14" t="n"/>
      <c r="N205" s="14" t="n"/>
    </row>
    <row r="206">
      <c r="A206" s="14" t="n"/>
      <c r="B206" s="17" t="n"/>
      <c r="C206" s="17" t="n"/>
      <c r="D206" s="14" t="n"/>
      <c r="E206" s="14" t="n"/>
      <c r="F206" s="14" t="n"/>
      <c r="G206" s="14" t="n"/>
      <c r="H206" s="18" t="n"/>
      <c r="I206" s="18" t="n"/>
      <c r="J206" s="13">
        <f>IF(F206="","",IFERROR(INDEX(Listen!$B$5:$B$60,MATCH(F206,Listen!$A$5:$A$60,0)),""))</f>
        <v/>
      </c>
      <c r="K206" s="13">
        <f>IF(F206="","",IF(OR(LEFT(F206,9)="Sanierung",F206="Instandhaltung / Reparatur"),"Ja","Nein"))</f>
        <v/>
      </c>
      <c r="L206" s="13">
        <f>IF(F206="","",IFERROR(INDEX(Listen!$C$5:$C$60,MATCH(F206,Listen!$A$5:$A$60,0)),""))</f>
        <v/>
      </c>
      <c r="M206" s="14" t="n"/>
      <c r="N206" s="14" t="n"/>
    </row>
    <row r="207">
      <c r="A207" s="14" t="n"/>
      <c r="B207" s="17" t="n"/>
      <c r="C207" s="17" t="n"/>
      <c r="D207" s="14" t="n"/>
      <c r="E207" s="14" t="n"/>
      <c r="F207" s="14" t="n"/>
      <c r="G207" s="14" t="n"/>
      <c r="H207" s="18" t="n"/>
      <c r="I207" s="18" t="n"/>
      <c r="J207" s="13">
        <f>IF(F207="","",IFERROR(INDEX(Listen!$B$5:$B$60,MATCH(F207,Listen!$A$5:$A$60,0)),""))</f>
        <v/>
      </c>
      <c r="K207" s="13">
        <f>IF(F207="","",IF(OR(LEFT(F207,9)="Sanierung",F207="Instandhaltung / Reparatur"),"Ja","Nein"))</f>
        <v/>
      </c>
      <c r="L207" s="13">
        <f>IF(F207="","",IFERROR(INDEX(Listen!$C$5:$C$60,MATCH(F207,Listen!$A$5:$A$60,0)),""))</f>
        <v/>
      </c>
      <c r="M207" s="14" t="n"/>
      <c r="N207" s="14" t="n"/>
    </row>
    <row r="208">
      <c r="A208" s="14" t="n"/>
      <c r="B208" s="17" t="n"/>
      <c r="C208" s="17" t="n"/>
      <c r="D208" s="14" t="n"/>
      <c r="E208" s="14" t="n"/>
      <c r="F208" s="14" t="n"/>
      <c r="G208" s="14" t="n"/>
      <c r="H208" s="18" t="n"/>
      <c r="I208" s="18" t="n"/>
      <c r="J208" s="13">
        <f>IF(F208="","",IFERROR(INDEX(Listen!$B$5:$B$60,MATCH(F208,Listen!$A$5:$A$60,0)),""))</f>
        <v/>
      </c>
      <c r="K208" s="13">
        <f>IF(F208="","",IF(OR(LEFT(F208,9)="Sanierung",F208="Instandhaltung / Reparatur"),"Ja","Nein"))</f>
        <v/>
      </c>
      <c r="L208" s="13">
        <f>IF(F208="","",IFERROR(INDEX(Listen!$C$5:$C$60,MATCH(F208,Listen!$A$5:$A$60,0)),""))</f>
        <v/>
      </c>
      <c r="M208" s="14" t="n"/>
      <c r="N208" s="14" t="n"/>
    </row>
    <row r="209">
      <c r="A209" s="14" t="n"/>
      <c r="B209" s="17" t="n"/>
      <c r="C209" s="17" t="n"/>
      <c r="D209" s="14" t="n"/>
      <c r="E209" s="14" t="n"/>
      <c r="F209" s="14" t="n"/>
      <c r="G209" s="14" t="n"/>
      <c r="H209" s="18" t="n"/>
      <c r="I209" s="18" t="n"/>
      <c r="J209" s="13">
        <f>IF(F209="","",IFERROR(INDEX(Listen!$B$5:$B$60,MATCH(F209,Listen!$A$5:$A$60,0)),""))</f>
        <v/>
      </c>
      <c r="K209" s="13">
        <f>IF(F209="","",IF(OR(LEFT(F209,9)="Sanierung",F209="Instandhaltung / Reparatur"),"Ja","Nein"))</f>
        <v/>
      </c>
      <c r="L209" s="13">
        <f>IF(F209="","",IFERROR(INDEX(Listen!$C$5:$C$60,MATCH(F209,Listen!$A$5:$A$60,0)),""))</f>
        <v/>
      </c>
      <c r="M209" s="14" t="n"/>
      <c r="N209" s="14" t="n"/>
    </row>
    <row r="210">
      <c r="A210" s="14" t="n"/>
      <c r="B210" s="17" t="n"/>
      <c r="C210" s="17" t="n"/>
      <c r="D210" s="14" t="n"/>
      <c r="E210" s="14" t="n"/>
      <c r="F210" s="14" t="n"/>
      <c r="G210" s="14" t="n"/>
      <c r="H210" s="18" t="n"/>
      <c r="I210" s="18" t="n"/>
      <c r="J210" s="13">
        <f>IF(F210="","",IFERROR(INDEX(Listen!$B$5:$B$60,MATCH(F210,Listen!$A$5:$A$60,0)),""))</f>
        <v/>
      </c>
      <c r="K210" s="13">
        <f>IF(F210="","",IF(OR(LEFT(F210,9)="Sanierung",F210="Instandhaltung / Reparatur"),"Ja","Nein"))</f>
        <v/>
      </c>
      <c r="L210" s="13">
        <f>IF(F210="","",IFERROR(INDEX(Listen!$C$5:$C$60,MATCH(F210,Listen!$A$5:$A$60,0)),""))</f>
        <v/>
      </c>
      <c r="M210" s="14" t="n"/>
      <c r="N210" s="14" t="n"/>
    </row>
    <row r="211">
      <c r="A211" s="14" t="n"/>
      <c r="B211" s="17" t="n"/>
      <c r="C211" s="17" t="n"/>
      <c r="D211" s="14" t="n"/>
      <c r="E211" s="14" t="n"/>
      <c r="F211" s="14" t="n"/>
      <c r="G211" s="14" t="n"/>
      <c r="H211" s="18" t="n"/>
      <c r="I211" s="18" t="n"/>
      <c r="J211" s="13">
        <f>IF(F211="","",IFERROR(INDEX(Listen!$B$5:$B$60,MATCH(F211,Listen!$A$5:$A$60,0)),""))</f>
        <v/>
      </c>
      <c r="K211" s="13">
        <f>IF(F211="","",IF(OR(LEFT(F211,9)="Sanierung",F211="Instandhaltung / Reparatur"),"Ja","Nein"))</f>
        <v/>
      </c>
      <c r="L211" s="13">
        <f>IF(F211="","",IFERROR(INDEX(Listen!$C$5:$C$60,MATCH(F211,Listen!$A$5:$A$60,0)),""))</f>
        <v/>
      </c>
      <c r="M211" s="14" t="n"/>
      <c r="N211" s="14" t="n"/>
    </row>
    <row r="212">
      <c r="A212" s="14" t="n"/>
      <c r="B212" s="17" t="n"/>
      <c r="C212" s="17" t="n"/>
      <c r="D212" s="14" t="n"/>
      <c r="E212" s="14" t="n"/>
      <c r="F212" s="14" t="n"/>
      <c r="G212" s="14" t="n"/>
      <c r="H212" s="18" t="n"/>
      <c r="I212" s="18" t="n"/>
      <c r="J212" s="13">
        <f>IF(F212="","",IFERROR(INDEX(Listen!$B$5:$B$60,MATCH(F212,Listen!$A$5:$A$60,0)),""))</f>
        <v/>
      </c>
      <c r="K212" s="13">
        <f>IF(F212="","",IF(OR(LEFT(F212,9)="Sanierung",F212="Instandhaltung / Reparatur"),"Ja","Nein"))</f>
        <v/>
      </c>
      <c r="L212" s="13">
        <f>IF(F212="","",IFERROR(INDEX(Listen!$C$5:$C$60,MATCH(F212,Listen!$A$5:$A$60,0)),""))</f>
        <v/>
      </c>
      <c r="M212" s="14" t="n"/>
      <c r="N212" s="14" t="n"/>
    </row>
    <row r="213">
      <c r="A213" s="14" t="n"/>
      <c r="B213" s="17" t="n"/>
      <c r="C213" s="17" t="n"/>
      <c r="D213" s="14" t="n"/>
      <c r="E213" s="14" t="n"/>
      <c r="F213" s="14" t="n"/>
      <c r="G213" s="14" t="n"/>
      <c r="H213" s="18" t="n"/>
      <c r="I213" s="18" t="n"/>
      <c r="J213" s="13">
        <f>IF(F213="","",IFERROR(INDEX(Listen!$B$5:$B$60,MATCH(F213,Listen!$A$5:$A$60,0)),""))</f>
        <v/>
      </c>
      <c r="K213" s="13">
        <f>IF(F213="","",IF(OR(LEFT(F213,9)="Sanierung",F213="Instandhaltung / Reparatur"),"Ja","Nein"))</f>
        <v/>
      </c>
      <c r="L213" s="13">
        <f>IF(F213="","",IFERROR(INDEX(Listen!$C$5:$C$60,MATCH(F213,Listen!$A$5:$A$60,0)),""))</f>
        <v/>
      </c>
      <c r="M213" s="14" t="n"/>
      <c r="N213" s="14" t="n"/>
    </row>
    <row r="214">
      <c r="A214" s="14" t="n"/>
      <c r="B214" s="17" t="n"/>
      <c r="C214" s="17" t="n"/>
      <c r="D214" s="14" t="n"/>
      <c r="E214" s="14" t="n"/>
      <c r="F214" s="14" t="n"/>
      <c r="G214" s="14" t="n"/>
      <c r="H214" s="18" t="n"/>
      <c r="I214" s="18" t="n"/>
      <c r="J214" s="13">
        <f>IF(F214="","",IFERROR(INDEX(Listen!$B$5:$B$60,MATCH(F214,Listen!$A$5:$A$60,0)),""))</f>
        <v/>
      </c>
      <c r="K214" s="13">
        <f>IF(F214="","",IF(OR(LEFT(F214,9)="Sanierung",F214="Instandhaltung / Reparatur"),"Ja","Nein"))</f>
        <v/>
      </c>
      <c r="L214" s="13">
        <f>IF(F214="","",IFERROR(INDEX(Listen!$C$5:$C$60,MATCH(F214,Listen!$A$5:$A$60,0)),""))</f>
        <v/>
      </c>
      <c r="M214" s="14" t="n"/>
      <c r="N214" s="14" t="n"/>
    </row>
    <row r="215">
      <c r="A215" s="14" t="n"/>
      <c r="B215" s="17" t="n"/>
      <c r="C215" s="17" t="n"/>
      <c r="D215" s="14" t="n"/>
      <c r="E215" s="14" t="n"/>
      <c r="F215" s="14" t="n"/>
      <c r="G215" s="14" t="n"/>
      <c r="H215" s="18" t="n"/>
      <c r="I215" s="18" t="n"/>
      <c r="J215" s="13">
        <f>IF(F215="","",IFERROR(INDEX(Listen!$B$5:$B$60,MATCH(F215,Listen!$A$5:$A$60,0)),""))</f>
        <v/>
      </c>
      <c r="K215" s="13">
        <f>IF(F215="","",IF(OR(LEFT(F215,9)="Sanierung",F215="Instandhaltung / Reparatur"),"Ja","Nein"))</f>
        <v/>
      </c>
      <c r="L215" s="13">
        <f>IF(F215="","",IFERROR(INDEX(Listen!$C$5:$C$60,MATCH(F215,Listen!$A$5:$A$60,0)),""))</f>
        <v/>
      </c>
      <c r="M215" s="14" t="n"/>
      <c r="N215" s="14" t="n"/>
    </row>
    <row r="216">
      <c r="A216" s="14" t="n"/>
      <c r="B216" s="17" t="n"/>
      <c r="C216" s="17" t="n"/>
      <c r="D216" s="14" t="n"/>
      <c r="E216" s="14" t="n"/>
      <c r="F216" s="14" t="n"/>
      <c r="G216" s="14" t="n"/>
      <c r="H216" s="18" t="n"/>
      <c r="I216" s="18" t="n"/>
      <c r="J216" s="13">
        <f>IF(F216="","",IFERROR(INDEX(Listen!$B$5:$B$60,MATCH(F216,Listen!$A$5:$A$60,0)),""))</f>
        <v/>
      </c>
      <c r="K216" s="13">
        <f>IF(F216="","",IF(OR(LEFT(F216,9)="Sanierung",F216="Instandhaltung / Reparatur"),"Ja","Nein"))</f>
        <v/>
      </c>
      <c r="L216" s="13">
        <f>IF(F216="","",IFERROR(INDEX(Listen!$C$5:$C$60,MATCH(F216,Listen!$A$5:$A$60,0)),""))</f>
        <v/>
      </c>
      <c r="M216" s="14" t="n"/>
      <c r="N216" s="14" t="n"/>
    </row>
    <row r="217">
      <c r="A217" s="14" t="n"/>
      <c r="B217" s="17" t="n"/>
      <c r="C217" s="17" t="n"/>
      <c r="D217" s="14" t="n"/>
      <c r="E217" s="14" t="n"/>
      <c r="F217" s="14" t="n"/>
      <c r="G217" s="14" t="n"/>
      <c r="H217" s="18" t="n"/>
      <c r="I217" s="18" t="n"/>
      <c r="J217" s="13">
        <f>IF(F217="","",IFERROR(INDEX(Listen!$B$5:$B$60,MATCH(F217,Listen!$A$5:$A$60,0)),""))</f>
        <v/>
      </c>
      <c r="K217" s="13">
        <f>IF(F217="","",IF(OR(LEFT(F217,9)="Sanierung",F217="Instandhaltung / Reparatur"),"Ja","Nein"))</f>
        <v/>
      </c>
      <c r="L217" s="13">
        <f>IF(F217="","",IFERROR(INDEX(Listen!$C$5:$C$60,MATCH(F217,Listen!$A$5:$A$60,0)),""))</f>
        <v/>
      </c>
      <c r="M217" s="14" t="n"/>
      <c r="N217" s="14" t="n"/>
    </row>
    <row r="218">
      <c r="A218" s="14" t="n"/>
      <c r="B218" s="17" t="n"/>
      <c r="C218" s="17" t="n"/>
      <c r="D218" s="14" t="n"/>
      <c r="E218" s="14" t="n"/>
      <c r="F218" s="14" t="n"/>
      <c r="G218" s="14" t="n"/>
      <c r="H218" s="18" t="n"/>
      <c r="I218" s="18" t="n"/>
      <c r="J218" s="13">
        <f>IF(F218="","",IFERROR(INDEX(Listen!$B$5:$B$60,MATCH(F218,Listen!$A$5:$A$60,0)),""))</f>
        <v/>
      </c>
      <c r="K218" s="13">
        <f>IF(F218="","",IF(OR(LEFT(F218,9)="Sanierung",F218="Instandhaltung / Reparatur"),"Ja","Nein"))</f>
        <v/>
      </c>
      <c r="L218" s="13">
        <f>IF(F218="","",IFERROR(INDEX(Listen!$C$5:$C$60,MATCH(F218,Listen!$A$5:$A$60,0)),""))</f>
        <v/>
      </c>
      <c r="M218" s="14" t="n"/>
      <c r="N218" s="14" t="n"/>
    </row>
    <row r="219">
      <c r="A219" s="14" t="n"/>
      <c r="B219" s="17" t="n"/>
      <c r="C219" s="17" t="n"/>
      <c r="D219" s="14" t="n"/>
      <c r="E219" s="14" t="n"/>
      <c r="F219" s="14" t="n"/>
      <c r="G219" s="14" t="n"/>
      <c r="H219" s="18" t="n"/>
      <c r="I219" s="18" t="n"/>
      <c r="J219" s="13">
        <f>IF(F219="","",IFERROR(INDEX(Listen!$B$5:$B$60,MATCH(F219,Listen!$A$5:$A$60,0)),""))</f>
        <v/>
      </c>
      <c r="K219" s="13">
        <f>IF(F219="","",IF(OR(LEFT(F219,9)="Sanierung",F219="Instandhaltung / Reparatur"),"Ja","Nein"))</f>
        <v/>
      </c>
      <c r="L219" s="13">
        <f>IF(F219="","",IFERROR(INDEX(Listen!$C$5:$C$60,MATCH(F219,Listen!$A$5:$A$60,0)),""))</f>
        <v/>
      </c>
      <c r="M219" s="14" t="n"/>
      <c r="N219" s="14" t="n"/>
    </row>
    <row r="220">
      <c r="A220" s="14" t="n"/>
      <c r="B220" s="17" t="n"/>
      <c r="C220" s="17" t="n"/>
      <c r="D220" s="14" t="n"/>
      <c r="E220" s="14" t="n"/>
      <c r="F220" s="14" t="n"/>
      <c r="G220" s="14" t="n"/>
      <c r="H220" s="18" t="n"/>
      <c r="I220" s="18" t="n"/>
      <c r="J220" s="13">
        <f>IF(F220="","",IFERROR(INDEX(Listen!$B$5:$B$60,MATCH(F220,Listen!$A$5:$A$60,0)),""))</f>
        <v/>
      </c>
      <c r="K220" s="13">
        <f>IF(F220="","",IF(OR(LEFT(F220,9)="Sanierung",F220="Instandhaltung / Reparatur"),"Ja","Nein"))</f>
        <v/>
      </c>
      <c r="L220" s="13">
        <f>IF(F220="","",IFERROR(INDEX(Listen!$C$5:$C$60,MATCH(F220,Listen!$A$5:$A$60,0)),""))</f>
        <v/>
      </c>
      <c r="M220" s="14" t="n"/>
      <c r="N220" s="14" t="n"/>
    </row>
    <row r="221">
      <c r="A221" s="14" t="n"/>
      <c r="B221" s="17" t="n"/>
      <c r="C221" s="17" t="n"/>
      <c r="D221" s="14" t="n"/>
      <c r="E221" s="14" t="n"/>
      <c r="F221" s="14" t="n"/>
      <c r="G221" s="14" t="n"/>
      <c r="H221" s="18" t="n"/>
      <c r="I221" s="18" t="n"/>
      <c r="J221" s="13">
        <f>IF(F221="","",IFERROR(INDEX(Listen!$B$5:$B$60,MATCH(F221,Listen!$A$5:$A$60,0)),""))</f>
        <v/>
      </c>
      <c r="K221" s="13">
        <f>IF(F221="","",IF(OR(LEFT(F221,9)="Sanierung",F221="Instandhaltung / Reparatur"),"Ja","Nein"))</f>
        <v/>
      </c>
      <c r="L221" s="13">
        <f>IF(F221="","",IFERROR(INDEX(Listen!$C$5:$C$60,MATCH(F221,Listen!$A$5:$A$60,0)),""))</f>
        <v/>
      </c>
      <c r="M221" s="14" t="n"/>
      <c r="N221" s="14" t="n"/>
    </row>
    <row r="222">
      <c r="A222" s="14" t="n"/>
      <c r="B222" s="17" t="n"/>
      <c r="C222" s="17" t="n"/>
      <c r="D222" s="14" t="n"/>
      <c r="E222" s="14" t="n"/>
      <c r="F222" s="14" t="n"/>
      <c r="G222" s="14" t="n"/>
      <c r="H222" s="18" t="n"/>
      <c r="I222" s="18" t="n"/>
      <c r="J222" s="13">
        <f>IF(F222="","",IFERROR(INDEX(Listen!$B$5:$B$60,MATCH(F222,Listen!$A$5:$A$60,0)),""))</f>
        <v/>
      </c>
      <c r="K222" s="13">
        <f>IF(F222="","",IF(OR(LEFT(F222,9)="Sanierung",F222="Instandhaltung / Reparatur"),"Ja","Nein"))</f>
        <v/>
      </c>
      <c r="L222" s="13">
        <f>IF(F222="","",IFERROR(INDEX(Listen!$C$5:$C$60,MATCH(F222,Listen!$A$5:$A$60,0)),""))</f>
        <v/>
      </c>
      <c r="M222" s="14" t="n"/>
      <c r="N222" s="14" t="n"/>
    </row>
    <row r="223">
      <c r="A223" s="14" t="n"/>
      <c r="B223" s="17" t="n"/>
      <c r="C223" s="17" t="n"/>
      <c r="D223" s="14" t="n"/>
      <c r="E223" s="14" t="n"/>
      <c r="F223" s="14" t="n"/>
      <c r="G223" s="14" t="n"/>
      <c r="H223" s="18" t="n"/>
      <c r="I223" s="18" t="n"/>
      <c r="J223" s="13">
        <f>IF(F223="","",IFERROR(INDEX(Listen!$B$5:$B$60,MATCH(F223,Listen!$A$5:$A$60,0)),""))</f>
        <v/>
      </c>
      <c r="K223" s="13">
        <f>IF(F223="","",IF(OR(LEFT(F223,9)="Sanierung",F223="Instandhaltung / Reparatur"),"Ja","Nein"))</f>
        <v/>
      </c>
      <c r="L223" s="13">
        <f>IF(F223="","",IFERROR(INDEX(Listen!$C$5:$C$60,MATCH(F223,Listen!$A$5:$A$60,0)),""))</f>
        <v/>
      </c>
      <c r="M223" s="14" t="n"/>
      <c r="N223" s="14" t="n"/>
    </row>
    <row r="224">
      <c r="A224" s="14" t="n"/>
      <c r="B224" s="17" t="n"/>
      <c r="C224" s="17" t="n"/>
      <c r="D224" s="14" t="n"/>
      <c r="E224" s="14" t="n"/>
      <c r="F224" s="14" t="n"/>
      <c r="G224" s="14" t="n"/>
      <c r="H224" s="18" t="n"/>
      <c r="I224" s="18" t="n"/>
      <c r="J224" s="13">
        <f>IF(F224="","",IFERROR(INDEX(Listen!$B$5:$B$60,MATCH(F224,Listen!$A$5:$A$60,0)),""))</f>
        <v/>
      </c>
      <c r="K224" s="13">
        <f>IF(F224="","",IF(OR(LEFT(F224,9)="Sanierung",F224="Instandhaltung / Reparatur"),"Ja","Nein"))</f>
        <v/>
      </c>
      <c r="L224" s="13">
        <f>IF(F224="","",IFERROR(INDEX(Listen!$C$5:$C$60,MATCH(F224,Listen!$A$5:$A$60,0)),""))</f>
        <v/>
      </c>
      <c r="M224" s="14" t="n"/>
      <c r="N224" s="14" t="n"/>
    </row>
    <row r="225">
      <c r="A225" s="14" t="n"/>
      <c r="B225" s="17" t="n"/>
      <c r="C225" s="17" t="n"/>
      <c r="D225" s="14" t="n"/>
      <c r="E225" s="14" t="n"/>
      <c r="F225" s="14" t="n"/>
      <c r="G225" s="14" t="n"/>
      <c r="H225" s="18" t="n"/>
      <c r="I225" s="18" t="n"/>
      <c r="J225" s="13">
        <f>IF(F225="","",IFERROR(INDEX(Listen!$B$5:$B$60,MATCH(F225,Listen!$A$5:$A$60,0)),""))</f>
        <v/>
      </c>
      <c r="K225" s="13">
        <f>IF(F225="","",IF(OR(LEFT(F225,9)="Sanierung",F225="Instandhaltung / Reparatur"),"Ja","Nein"))</f>
        <v/>
      </c>
      <c r="L225" s="13">
        <f>IF(F225="","",IFERROR(INDEX(Listen!$C$5:$C$60,MATCH(F225,Listen!$A$5:$A$60,0)),""))</f>
        <v/>
      </c>
      <c r="M225" s="14" t="n"/>
      <c r="N225" s="14" t="n"/>
    </row>
    <row r="226">
      <c r="A226" s="14" t="n"/>
      <c r="B226" s="17" t="n"/>
      <c r="C226" s="17" t="n"/>
      <c r="D226" s="14" t="n"/>
      <c r="E226" s="14" t="n"/>
      <c r="F226" s="14" t="n"/>
      <c r="G226" s="14" t="n"/>
      <c r="H226" s="18" t="n"/>
      <c r="I226" s="18" t="n"/>
      <c r="J226" s="13">
        <f>IF(F226="","",IFERROR(INDEX(Listen!$B$5:$B$60,MATCH(F226,Listen!$A$5:$A$60,0)),""))</f>
        <v/>
      </c>
      <c r="K226" s="13">
        <f>IF(F226="","",IF(OR(LEFT(F226,9)="Sanierung",F226="Instandhaltung / Reparatur"),"Ja","Nein"))</f>
        <v/>
      </c>
      <c r="L226" s="13">
        <f>IF(F226="","",IFERROR(INDEX(Listen!$C$5:$C$60,MATCH(F226,Listen!$A$5:$A$60,0)),""))</f>
        <v/>
      </c>
      <c r="M226" s="14" t="n"/>
      <c r="N226" s="14" t="n"/>
    </row>
    <row r="227">
      <c r="A227" s="14" t="n"/>
      <c r="B227" s="17" t="n"/>
      <c r="C227" s="17" t="n"/>
      <c r="D227" s="14" t="n"/>
      <c r="E227" s="14" t="n"/>
      <c r="F227" s="14" t="n"/>
      <c r="G227" s="14" t="n"/>
      <c r="H227" s="18" t="n"/>
      <c r="I227" s="18" t="n"/>
      <c r="J227" s="13">
        <f>IF(F227="","",IFERROR(INDEX(Listen!$B$5:$B$60,MATCH(F227,Listen!$A$5:$A$60,0)),""))</f>
        <v/>
      </c>
      <c r="K227" s="13">
        <f>IF(F227="","",IF(OR(LEFT(F227,9)="Sanierung",F227="Instandhaltung / Reparatur"),"Ja","Nein"))</f>
        <v/>
      </c>
      <c r="L227" s="13">
        <f>IF(F227="","",IFERROR(INDEX(Listen!$C$5:$C$60,MATCH(F227,Listen!$A$5:$A$60,0)),""))</f>
        <v/>
      </c>
      <c r="M227" s="14" t="n"/>
      <c r="N227" s="14" t="n"/>
    </row>
    <row r="228">
      <c r="A228" s="14" t="n"/>
      <c r="B228" s="17" t="n"/>
      <c r="C228" s="17" t="n"/>
      <c r="D228" s="14" t="n"/>
      <c r="E228" s="14" t="n"/>
      <c r="F228" s="14" t="n"/>
      <c r="G228" s="14" t="n"/>
      <c r="H228" s="18" t="n"/>
      <c r="I228" s="18" t="n"/>
      <c r="J228" s="13">
        <f>IF(F228="","",IFERROR(INDEX(Listen!$B$5:$B$60,MATCH(F228,Listen!$A$5:$A$60,0)),""))</f>
        <v/>
      </c>
      <c r="K228" s="13">
        <f>IF(F228="","",IF(OR(LEFT(F228,9)="Sanierung",F228="Instandhaltung / Reparatur"),"Ja","Nein"))</f>
        <v/>
      </c>
      <c r="L228" s="13">
        <f>IF(F228="","",IFERROR(INDEX(Listen!$C$5:$C$60,MATCH(F228,Listen!$A$5:$A$60,0)),""))</f>
        <v/>
      </c>
      <c r="M228" s="14" t="n"/>
      <c r="N228" s="14" t="n"/>
    </row>
    <row r="229">
      <c r="A229" s="14" t="n"/>
      <c r="B229" s="17" t="n"/>
      <c r="C229" s="17" t="n"/>
      <c r="D229" s="14" t="n"/>
      <c r="E229" s="14" t="n"/>
      <c r="F229" s="14" t="n"/>
      <c r="G229" s="14" t="n"/>
      <c r="H229" s="18" t="n"/>
      <c r="I229" s="18" t="n"/>
      <c r="J229" s="13">
        <f>IF(F229="","",IFERROR(INDEX(Listen!$B$5:$B$60,MATCH(F229,Listen!$A$5:$A$60,0)),""))</f>
        <v/>
      </c>
      <c r="K229" s="13">
        <f>IF(F229="","",IF(OR(LEFT(F229,9)="Sanierung",F229="Instandhaltung / Reparatur"),"Ja","Nein"))</f>
        <v/>
      </c>
      <c r="L229" s="13">
        <f>IF(F229="","",IFERROR(INDEX(Listen!$C$5:$C$60,MATCH(F229,Listen!$A$5:$A$60,0)),""))</f>
        <v/>
      </c>
      <c r="M229" s="14" t="n"/>
      <c r="N229" s="14" t="n"/>
    </row>
    <row r="230">
      <c r="A230" s="14" t="n"/>
      <c r="B230" s="17" t="n"/>
      <c r="C230" s="17" t="n"/>
      <c r="D230" s="14" t="n"/>
      <c r="E230" s="14" t="n"/>
      <c r="F230" s="14" t="n"/>
      <c r="G230" s="14" t="n"/>
      <c r="H230" s="18" t="n"/>
      <c r="I230" s="18" t="n"/>
      <c r="J230" s="13">
        <f>IF(F230="","",IFERROR(INDEX(Listen!$B$5:$B$60,MATCH(F230,Listen!$A$5:$A$60,0)),""))</f>
        <v/>
      </c>
      <c r="K230" s="13">
        <f>IF(F230="","",IF(OR(LEFT(F230,9)="Sanierung",F230="Instandhaltung / Reparatur"),"Ja","Nein"))</f>
        <v/>
      </c>
      <c r="L230" s="13">
        <f>IF(F230="","",IFERROR(INDEX(Listen!$C$5:$C$60,MATCH(F230,Listen!$A$5:$A$60,0)),""))</f>
        <v/>
      </c>
      <c r="M230" s="14" t="n"/>
      <c r="N230" s="14" t="n"/>
    </row>
    <row r="231">
      <c r="A231" s="14" t="n"/>
      <c r="B231" s="17" t="n"/>
      <c r="C231" s="17" t="n"/>
      <c r="D231" s="14" t="n"/>
      <c r="E231" s="14" t="n"/>
      <c r="F231" s="14" t="n"/>
      <c r="G231" s="14" t="n"/>
      <c r="H231" s="18" t="n"/>
      <c r="I231" s="18" t="n"/>
      <c r="J231" s="13">
        <f>IF(F231="","",IFERROR(INDEX(Listen!$B$5:$B$60,MATCH(F231,Listen!$A$5:$A$60,0)),""))</f>
        <v/>
      </c>
      <c r="K231" s="13">
        <f>IF(F231="","",IF(OR(LEFT(F231,9)="Sanierung",F231="Instandhaltung / Reparatur"),"Ja","Nein"))</f>
        <v/>
      </c>
      <c r="L231" s="13">
        <f>IF(F231="","",IFERROR(INDEX(Listen!$C$5:$C$60,MATCH(F231,Listen!$A$5:$A$60,0)),""))</f>
        <v/>
      </c>
      <c r="M231" s="14" t="n"/>
      <c r="N231" s="14" t="n"/>
    </row>
    <row r="232">
      <c r="A232" s="14" t="n"/>
      <c r="B232" s="17" t="n"/>
      <c r="C232" s="17" t="n"/>
      <c r="D232" s="14" t="n"/>
      <c r="E232" s="14" t="n"/>
      <c r="F232" s="14" t="n"/>
      <c r="G232" s="14" t="n"/>
      <c r="H232" s="18" t="n"/>
      <c r="I232" s="18" t="n"/>
      <c r="J232" s="13">
        <f>IF(F232="","",IFERROR(INDEX(Listen!$B$5:$B$60,MATCH(F232,Listen!$A$5:$A$60,0)),""))</f>
        <v/>
      </c>
      <c r="K232" s="13">
        <f>IF(F232="","",IF(OR(LEFT(F232,9)="Sanierung",F232="Instandhaltung / Reparatur"),"Ja","Nein"))</f>
        <v/>
      </c>
      <c r="L232" s="13">
        <f>IF(F232="","",IFERROR(INDEX(Listen!$C$5:$C$60,MATCH(F232,Listen!$A$5:$A$60,0)),""))</f>
        <v/>
      </c>
      <c r="M232" s="14" t="n"/>
      <c r="N232" s="14" t="n"/>
    </row>
    <row r="233">
      <c r="A233" s="14" t="n"/>
      <c r="B233" s="17" t="n"/>
      <c r="C233" s="17" t="n"/>
      <c r="D233" s="14" t="n"/>
      <c r="E233" s="14" t="n"/>
      <c r="F233" s="14" t="n"/>
      <c r="G233" s="14" t="n"/>
      <c r="H233" s="18" t="n"/>
      <c r="I233" s="18" t="n"/>
      <c r="J233" s="13">
        <f>IF(F233="","",IFERROR(INDEX(Listen!$B$5:$B$60,MATCH(F233,Listen!$A$5:$A$60,0)),""))</f>
        <v/>
      </c>
      <c r="K233" s="13">
        <f>IF(F233="","",IF(OR(LEFT(F233,9)="Sanierung",F233="Instandhaltung / Reparatur"),"Ja","Nein"))</f>
        <v/>
      </c>
      <c r="L233" s="13">
        <f>IF(F233="","",IFERROR(INDEX(Listen!$C$5:$C$60,MATCH(F233,Listen!$A$5:$A$60,0)),""))</f>
        <v/>
      </c>
      <c r="M233" s="14" t="n"/>
      <c r="N233" s="14" t="n"/>
    </row>
    <row r="234">
      <c r="A234" s="14" t="n"/>
      <c r="B234" s="17" t="n"/>
      <c r="C234" s="17" t="n"/>
      <c r="D234" s="14" t="n"/>
      <c r="E234" s="14" t="n"/>
      <c r="F234" s="14" t="n"/>
      <c r="G234" s="14" t="n"/>
      <c r="H234" s="18" t="n"/>
      <c r="I234" s="18" t="n"/>
      <c r="J234" s="13">
        <f>IF(F234="","",IFERROR(INDEX(Listen!$B$5:$B$60,MATCH(F234,Listen!$A$5:$A$60,0)),""))</f>
        <v/>
      </c>
      <c r="K234" s="13">
        <f>IF(F234="","",IF(OR(LEFT(F234,9)="Sanierung",F234="Instandhaltung / Reparatur"),"Ja","Nein"))</f>
        <v/>
      </c>
      <c r="L234" s="13">
        <f>IF(F234="","",IFERROR(INDEX(Listen!$C$5:$C$60,MATCH(F234,Listen!$A$5:$A$60,0)),""))</f>
        <v/>
      </c>
      <c r="M234" s="14" t="n"/>
      <c r="N234" s="14" t="n"/>
    </row>
    <row r="235">
      <c r="A235" s="14" t="n"/>
      <c r="B235" s="17" t="n"/>
      <c r="C235" s="17" t="n"/>
      <c r="D235" s="14" t="n"/>
      <c r="E235" s="14" t="n"/>
      <c r="F235" s="14" t="n"/>
      <c r="G235" s="14" t="n"/>
      <c r="H235" s="18" t="n"/>
      <c r="I235" s="18" t="n"/>
      <c r="J235" s="13">
        <f>IF(F235="","",IFERROR(INDEX(Listen!$B$5:$B$60,MATCH(F235,Listen!$A$5:$A$60,0)),""))</f>
        <v/>
      </c>
      <c r="K235" s="13">
        <f>IF(F235="","",IF(OR(LEFT(F235,9)="Sanierung",F235="Instandhaltung / Reparatur"),"Ja","Nein"))</f>
        <v/>
      </c>
      <c r="L235" s="13">
        <f>IF(F235="","",IFERROR(INDEX(Listen!$C$5:$C$60,MATCH(F235,Listen!$A$5:$A$60,0)),""))</f>
        <v/>
      </c>
      <c r="M235" s="14" t="n"/>
      <c r="N235" s="14" t="n"/>
    </row>
    <row r="236">
      <c r="A236" s="14" t="n"/>
      <c r="B236" s="17" t="n"/>
      <c r="C236" s="17" t="n"/>
      <c r="D236" s="14" t="n"/>
      <c r="E236" s="14" t="n"/>
      <c r="F236" s="14" t="n"/>
      <c r="G236" s="14" t="n"/>
      <c r="H236" s="18" t="n"/>
      <c r="I236" s="18" t="n"/>
      <c r="J236" s="13">
        <f>IF(F236="","",IFERROR(INDEX(Listen!$B$5:$B$60,MATCH(F236,Listen!$A$5:$A$60,0)),""))</f>
        <v/>
      </c>
      <c r="K236" s="13">
        <f>IF(F236="","",IF(OR(LEFT(F236,9)="Sanierung",F236="Instandhaltung / Reparatur"),"Ja","Nein"))</f>
        <v/>
      </c>
      <c r="L236" s="13">
        <f>IF(F236="","",IFERROR(INDEX(Listen!$C$5:$C$60,MATCH(F236,Listen!$A$5:$A$60,0)),""))</f>
        <v/>
      </c>
      <c r="M236" s="14" t="n"/>
      <c r="N236" s="14" t="n"/>
    </row>
    <row r="237">
      <c r="A237" s="14" t="n"/>
      <c r="B237" s="17" t="n"/>
      <c r="C237" s="17" t="n"/>
      <c r="D237" s="14" t="n"/>
      <c r="E237" s="14" t="n"/>
      <c r="F237" s="14" t="n"/>
      <c r="G237" s="14" t="n"/>
      <c r="H237" s="18" t="n"/>
      <c r="I237" s="18" t="n"/>
      <c r="J237" s="13">
        <f>IF(F237="","",IFERROR(INDEX(Listen!$B$5:$B$60,MATCH(F237,Listen!$A$5:$A$60,0)),""))</f>
        <v/>
      </c>
      <c r="K237" s="13">
        <f>IF(F237="","",IF(OR(LEFT(F237,9)="Sanierung",F237="Instandhaltung / Reparatur"),"Ja","Nein"))</f>
        <v/>
      </c>
      <c r="L237" s="13">
        <f>IF(F237="","",IFERROR(INDEX(Listen!$C$5:$C$60,MATCH(F237,Listen!$A$5:$A$60,0)),""))</f>
        <v/>
      </c>
      <c r="M237" s="14" t="n"/>
      <c r="N237" s="14" t="n"/>
    </row>
    <row r="238">
      <c r="A238" s="14" t="n"/>
      <c r="B238" s="17" t="n"/>
      <c r="C238" s="17" t="n"/>
      <c r="D238" s="14" t="n"/>
      <c r="E238" s="14" t="n"/>
      <c r="F238" s="14" t="n"/>
      <c r="G238" s="14" t="n"/>
      <c r="H238" s="18" t="n"/>
      <c r="I238" s="18" t="n"/>
      <c r="J238" s="13">
        <f>IF(F238="","",IFERROR(INDEX(Listen!$B$5:$B$60,MATCH(F238,Listen!$A$5:$A$60,0)),""))</f>
        <v/>
      </c>
      <c r="K238" s="13">
        <f>IF(F238="","",IF(OR(LEFT(F238,9)="Sanierung",F238="Instandhaltung / Reparatur"),"Ja","Nein"))</f>
        <v/>
      </c>
      <c r="L238" s="13">
        <f>IF(F238="","",IFERROR(INDEX(Listen!$C$5:$C$60,MATCH(F238,Listen!$A$5:$A$60,0)),""))</f>
        <v/>
      </c>
      <c r="M238" s="14" t="n"/>
      <c r="N238" s="14" t="n"/>
    </row>
    <row r="239">
      <c r="A239" s="14" t="n"/>
      <c r="B239" s="17" t="n"/>
      <c r="C239" s="17" t="n"/>
      <c r="D239" s="14" t="n"/>
      <c r="E239" s="14" t="n"/>
      <c r="F239" s="14" t="n"/>
      <c r="G239" s="14" t="n"/>
      <c r="H239" s="18" t="n"/>
      <c r="I239" s="18" t="n"/>
      <c r="J239" s="13">
        <f>IF(F239="","",IFERROR(INDEX(Listen!$B$5:$B$60,MATCH(F239,Listen!$A$5:$A$60,0)),""))</f>
        <v/>
      </c>
      <c r="K239" s="13">
        <f>IF(F239="","",IF(OR(LEFT(F239,9)="Sanierung",F239="Instandhaltung / Reparatur"),"Ja","Nein"))</f>
        <v/>
      </c>
      <c r="L239" s="13">
        <f>IF(F239="","",IFERROR(INDEX(Listen!$C$5:$C$60,MATCH(F239,Listen!$A$5:$A$60,0)),""))</f>
        <v/>
      </c>
      <c r="M239" s="14" t="n"/>
      <c r="N239" s="14" t="n"/>
    </row>
    <row r="240">
      <c r="A240" s="14" t="n"/>
      <c r="B240" s="17" t="n"/>
      <c r="C240" s="17" t="n"/>
      <c r="D240" s="14" t="n"/>
      <c r="E240" s="14" t="n"/>
      <c r="F240" s="14" t="n"/>
      <c r="G240" s="14" t="n"/>
      <c r="H240" s="18" t="n"/>
      <c r="I240" s="18" t="n"/>
      <c r="J240" s="13">
        <f>IF(F240="","",IFERROR(INDEX(Listen!$B$5:$B$60,MATCH(F240,Listen!$A$5:$A$60,0)),""))</f>
        <v/>
      </c>
      <c r="K240" s="13">
        <f>IF(F240="","",IF(OR(LEFT(F240,9)="Sanierung",F240="Instandhaltung / Reparatur"),"Ja","Nein"))</f>
        <v/>
      </c>
      <c r="L240" s="13">
        <f>IF(F240="","",IFERROR(INDEX(Listen!$C$5:$C$60,MATCH(F240,Listen!$A$5:$A$60,0)),""))</f>
        <v/>
      </c>
      <c r="M240" s="14" t="n"/>
      <c r="N240" s="14" t="n"/>
    </row>
    <row r="241">
      <c r="A241" s="14" t="n"/>
      <c r="B241" s="17" t="n"/>
      <c r="C241" s="17" t="n"/>
      <c r="D241" s="14" t="n"/>
      <c r="E241" s="14" t="n"/>
      <c r="F241" s="14" t="n"/>
      <c r="G241" s="14" t="n"/>
      <c r="H241" s="18" t="n"/>
      <c r="I241" s="18" t="n"/>
      <c r="J241" s="13">
        <f>IF(F241="","",IFERROR(INDEX(Listen!$B$5:$B$60,MATCH(F241,Listen!$A$5:$A$60,0)),""))</f>
        <v/>
      </c>
      <c r="K241" s="13">
        <f>IF(F241="","",IF(OR(LEFT(F241,9)="Sanierung",F241="Instandhaltung / Reparatur"),"Ja","Nein"))</f>
        <v/>
      </c>
      <c r="L241" s="13">
        <f>IF(F241="","",IFERROR(INDEX(Listen!$C$5:$C$60,MATCH(F241,Listen!$A$5:$A$60,0)),""))</f>
        <v/>
      </c>
      <c r="M241" s="14" t="n"/>
      <c r="N241" s="14" t="n"/>
    </row>
    <row r="242">
      <c r="A242" s="14" t="n"/>
      <c r="B242" s="17" t="n"/>
      <c r="C242" s="17" t="n"/>
      <c r="D242" s="14" t="n"/>
      <c r="E242" s="14" t="n"/>
      <c r="F242" s="14" t="n"/>
      <c r="G242" s="14" t="n"/>
      <c r="H242" s="18" t="n"/>
      <c r="I242" s="18" t="n"/>
      <c r="J242" s="13">
        <f>IF(F242="","",IFERROR(INDEX(Listen!$B$5:$B$60,MATCH(F242,Listen!$A$5:$A$60,0)),""))</f>
        <v/>
      </c>
      <c r="K242" s="13">
        <f>IF(F242="","",IF(OR(LEFT(F242,9)="Sanierung",F242="Instandhaltung / Reparatur"),"Ja","Nein"))</f>
        <v/>
      </c>
      <c r="L242" s="13">
        <f>IF(F242="","",IFERROR(INDEX(Listen!$C$5:$C$60,MATCH(F242,Listen!$A$5:$A$60,0)),""))</f>
        <v/>
      </c>
      <c r="M242" s="14" t="n"/>
      <c r="N242" s="14" t="n"/>
    </row>
    <row r="243">
      <c r="A243" s="14" t="n"/>
      <c r="B243" s="17" t="n"/>
      <c r="C243" s="17" t="n"/>
      <c r="D243" s="14" t="n"/>
      <c r="E243" s="14" t="n"/>
      <c r="F243" s="14" t="n"/>
      <c r="G243" s="14" t="n"/>
      <c r="H243" s="18" t="n"/>
      <c r="I243" s="18" t="n"/>
      <c r="J243" s="13">
        <f>IF(F243="","",IFERROR(INDEX(Listen!$B$5:$B$60,MATCH(F243,Listen!$A$5:$A$60,0)),""))</f>
        <v/>
      </c>
      <c r="K243" s="13">
        <f>IF(F243="","",IF(OR(LEFT(F243,9)="Sanierung",F243="Instandhaltung / Reparatur"),"Ja","Nein"))</f>
        <v/>
      </c>
      <c r="L243" s="13">
        <f>IF(F243="","",IFERROR(INDEX(Listen!$C$5:$C$60,MATCH(F243,Listen!$A$5:$A$60,0)),""))</f>
        <v/>
      </c>
      <c r="M243" s="14" t="n"/>
      <c r="N243" s="14" t="n"/>
    </row>
    <row r="244">
      <c r="A244" s="14" t="n"/>
      <c r="B244" s="17" t="n"/>
      <c r="C244" s="17" t="n"/>
      <c r="D244" s="14" t="n"/>
      <c r="E244" s="14" t="n"/>
      <c r="F244" s="14" t="n"/>
      <c r="G244" s="14" t="n"/>
      <c r="H244" s="18" t="n"/>
      <c r="I244" s="18" t="n"/>
      <c r="J244" s="13">
        <f>IF(F244="","",IFERROR(INDEX(Listen!$B$5:$B$60,MATCH(F244,Listen!$A$5:$A$60,0)),""))</f>
        <v/>
      </c>
      <c r="K244" s="13">
        <f>IF(F244="","",IF(OR(LEFT(F244,9)="Sanierung",F244="Instandhaltung / Reparatur"),"Ja","Nein"))</f>
        <v/>
      </c>
      <c r="L244" s="13">
        <f>IF(F244="","",IFERROR(INDEX(Listen!$C$5:$C$60,MATCH(F244,Listen!$A$5:$A$60,0)),""))</f>
        <v/>
      </c>
      <c r="M244" s="14" t="n"/>
      <c r="N244" s="14" t="n"/>
    </row>
    <row r="245">
      <c r="A245" s="14" t="n"/>
      <c r="B245" s="17" t="n"/>
      <c r="C245" s="17" t="n"/>
      <c r="D245" s="14" t="n"/>
      <c r="E245" s="14" t="n"/>
      <c r="F245" s="14" t="n"/>
      <c r="G245" s="14" t="n"/>
      <c r="H245" s="18" t="n"/>
      <c r="I245" s="18" t="n"/>
      <c r="J245" s="13">
        <f>IF(F245="","",IFERROR(INDEX(Listen!$B$5:$B$60,MATCH(F245,Listen!$A$5:$A$60,0)),""))</f>
        <v/>
      </c>
      <c r="K245" s="13">
        <f>IF(F245="","",IF(OR(LEFT(F245,9)="Sanierung",F245="Instandhaltung / Reparatur"),"Ja","Nein"))</f>
        <v/>
      </c>
      <c r="L245" s="13">
        <f>IF(F245="","",IFERROR(INDEX(Listen!$C$5:$C$60,MATCH(F245,Listen!$A$5:$A$60,0)),""))</f>
        <v/>
      </c>
      <c r="M245" s="14" t="n"/>
      <c r="N245" s="14" t="n"/>
    </row>
    <row r="246">
      <c r="A246" s="14" t="n"/>
      <c r="B246" s="17" t="n"/>
      <c r="C246" s="17" t="n"/>
      <c r="D246" s="14" t="n"/>
      <c r="E246" s="14" t="n"/>
      <c r="F246" s="14" t="n"/>
      <c r="G246" s="14" t="n"/>
      <c r="H246" s="18" t="n"/>
      <c r="I246" s="18" t="n"/>
      <c r="J246" s="13">
        <f>IF(F246="","",IFERROR(INDEX(Listen!$B$5:$B$60,MATCH(F246,Listen!$A$5:$A$60,0)),""))</f>
        <v/>
      </c>
      <c r="K246" s="13">
        <f>IF(F246="","",IF(OR(LEFT(F246,9)="Sanierung",F246="Instandhaltung / Reparatur"),"Ja","Nein"))</f>
        <v/>
      </c>
      <c r="L246" s="13">
        <f>IF(F246="","",IFERROR(INDEX(Listen!$C$5:$C$60,MATCH(F246,Listen!$A$5:$A$60,0)),""))</f>
        <v/>
      </c>
      <c r="M246" s="14" t="n"/>
      <c r="N246" s="14" t="n"/>
    </row>
    <row r="247">
      <c r="A247" s="14" t="n"/>
      <c r="B247" s="17" t="n"/>
      <c r="C247" s="17" t="n"/>
      <c r="D247" s="14" t="n"/>
      <c r="E247" s="14" t="n"/>
      <c r="F247" s="14" t="n"/>
      <c r="G247" s="14" t="n"/>
      <c r="H247" s="18" t="n"/>
      <c r="I247" s="18" t="n"/>
      <c r="J247" s="13">
        <f>IF(F247="","",IFERROR(INDEX(Listen!$B$5:$B$60,MATCH(F247,Listen!$A$5:$A$60,0)),""))</f>
        <v/>
      </c>
      <c r="K247" s="13">
        <f>IF(F247="","",IF(OR(LEFT(F247,9)="Sanierung",F247="Instandhaltung / Reparatur"),"Ja","Nein"))</f>
        <v/>
      </c>
      <c r="L247" s="13">
        <f>IF(F247="","",IFERROR(INDEX(Listen!$C$5:$C$60,MATCH(F247,Listen!$A$5:$A$60,0)),""))</f>
        <v/>
      </c>
      <c r="M247" s="14" t="n"/>
      <c r="N247" s="14" t="n"/>
    </row>
    <row r="248">
      <c r="A248" s="14" t="n"/>
      <c r="B248" s="17" t="n"/>
      <c r="C248" s="17" t="n"/>
      <c r="D248" s="14" t="n"/>
      <c r="E248" s="14" t="n"/>
      <c r="F248" s="14" t="n"/>
      <c r="G248" s="14" t="n"/>
      <c r="H248" s="18" t="n"/>
      <c r="I248" s="18" t="n"/>
      <c r="J248" s="13">
        <f>IF(F248="","",IFERROR(INDEX(Listen!$B$5:$B$60,MATCH(F248,Listen!$A$5:$A$60,0)),""))</f>
        <v/>
      </c>
      <c r="K248" s="13">
        <f>IF(F248="","",IF(OR(LEFT(F248,9)="Sanierung",F248="Instandhaltung / Reparatur"),"Ja","Nein"))</f>
        <v/>
      </c>
      <c r="L248" s="13">
        <f>IF(F248="","",IFERROR(INDEX(Listen!$C$5:$C$60,MATCH(F248,Listen!$A$5:$A$60,0)),""))</f>
        <v/>
      </c>
      <c r="M248" s="14" t="n"/>
      <c r="N248" s="14" t="n"/>
    </row>
    <row r="249">
      <c r="A249" s="14" t="n"/>
      <c r="B249" s="17" t="n"/>
      <c r="C249" s="17" t="n"/>
      <c r="D249" s="14" t="n"/>
      <c r="E249" s="14" t="n"/>
      <c r="F249" s="14" t="n"/>
      <c r="G249" s="14" t="n"/>
      <c r="H249" s="18" t="n"/>
      <c r="I249" s="18" t="n"/>
      <c r="J249" s="13">
        <f>IF(F249="","",IFERROR(INDEX(Listen!$B$5:$B$60,MATCH(F249,Listen!$A$5:$A$60,0)),""))</f>
        <v/>
      </c>
      <c r="K249" s="13">
        <f>IF(F249="","",IF(OR(LEFT(F249,9)="Sanierung",F249="Instandhaltung / Reparatur"),"Ja","Nein"))</f>
        <v/>
      </c>
      <c r="L249" s="13">
        <f>IF(F249="","",IFERROR(INDEX(Listen!$C$5:$C$60,MATCH(F249,Listen!$A$5:$A$60,0)),""))</f>
        <v/>
      </c>
      <c r="M249" s="14" t="n"/>
      <c r="N249" s="14" t="n"/>
    </row>
    <row r="250">
      <c r="A250" s="14" t="n"/>
      <c r="B250" s="17" t="n"/>
      <c r="C250" s="17" t="n"/>
      <c r="D250" s="14" t="n"/>
      <c r="E250" s="14" t="n"/>
      <c r="F250" s="14" t="n"/>
      <c r="G250" s="14" t="n"/>
      <c r="H250" s="18" t="n"/>
      <c r="I250" s="18" t="n"/>
      <c r="J250" s="13">
        <f>IF(F250="","",IFERROR(INDEX(Listen!$B$5:$B$60,MATCH(F250,Listen!$A$5:$A$60,0)),""))</f>
        <v/>
      </c>
      <c r="K250" s="13">
        <f>IF(F250="","",IF(OR(LEFT(F250,9)="Sanierung",F250="Instandhaltung / Reparatur"),"Ja","Nein"))</f>
        <v/>
      </c>
      <c r="L250" s="13">
        <f>IF(F250="","",IFERROR(INDEX(Listen!$C$5:$C$60,MATCH(F250,Listen!$A$5:$A$60,0)),""))</f>
        <v/>
      </c>
      <c r="M250" s="14" t="n"/>
      <c r="N250" s="14" t="n"/>
    </row>
    <row r="251">
      <c r="A251" s="14" t="n"/>
      <c r="B251" s="17" t="n"/>
      <c r="C251" s="17" t="n"/>
      <c r="D251" s="14" t="n"/>
      <c r="E251" s="14" t="n"/>
      <c r="F251" s="14" t="n"/>
      <c r="G251" s="14" t="n"/>
      <c r="H251" s="18" t="n"/>
      <c r="I251" s="18" t="n"/>
      <c r="J251" s="13">
        <f>IF(F251="","",IFERROR(INDEX(Listen!$B$5:$B$60,MATCH(F251,Listen!$A$5:$A$60,0)),""))</f>
        <v/>
      </c>
      <c r="K251" s="13">
        <f>IF(F251="","",IF(OR(LEFT(F251,9)="Sanierung",F251="Instandhaltung / Reparatur"),"Ja","Nein"))</f>
        <v/>
      </c>
      <c r="L251" s="13">
        <f>IF(F251="","",IFERROR(INDEX(Listen!$C$5:$C$60,MATCH(F251,Listen!$A$5:$A$60,0)),""))</f>
        <v/>
      </c>
      <c r="M251" s="14" t="n"/>
      <c r="N251" s="14" t="n"/>
    </row>
    <row r="252">
      <c r="A252" s="14" t="n"/>
      <c r="B252" s="17" t="n"/>
      <c r="C252" s="17" t="n"/>
      <c r="D252" s="14" t="n"/>
      <c r="E252" s="14" t="n"/>
      <c r="F252" s="14" t="n"/>
      <c r="G252" s="14" t="n"/>
      <c r="H252" s="18" t="n"/>
      <c r="I252" s="18" t="n"/>
      <c r="J252" s="13">
        <f>IF(F252="","",IFERROR(INDEX(Listen!$B$5:$B$60,MATCH(F252,Listen!$A$5:$A$60,0)),""))</f>
        <v/>
      </c>
      <c r="K252" s="13">
        <f>IF(F252="","",IF(OR(LEFT(F252,9)="Sanierung",F252="Instandhaltung / Reparatur"),"Ja","Nein"))</f>
        <v/>
      </c>
      <c r="L252" s="13">
        <f>IF(F252="","",IFERROR(INDEX(Listen!$C$5:$C$60,MATCH(F252,Listen!$A$5:$A$60,0)),""))</f>
        <v/>
      </c>
      <c r="M252" s="14" t="n"/>
      <c r="N252" s="14" t="n"/>
    </row>
    <row r="253">
      <c r="A253" s="14" t="n"/>
      <c r="B253" s="17" t="n"/>
      <c r="C253" s="17" t="n"/>
      <c r="D253" s="14" t="n"/>
      <c r="E253" s="14" t="n"/>
      <c r="F253" s="14" t="n"/>
      <c r="G253" s="14" t="n"/>
      <c r="H253" s="18" t="n"/>
      <c r="I253" s="18" t="n"/>
      <c r="J253" s="13">
        <f>IF(F253="","",IFERROR(INDEX(Listen!$B$5:$B$60,MATCH(F253,Listen!$A$5:$A$60,0)),""))</f>
        <v/>
      </c>
      <c r="K253" s="13">
        <f>IF(F253="","",IF(OR(LEFT(F253,9)="Sanierung",F253="Instandhaltung / Reparatur"),"Ja","Nein"))</f>
        <v/>
      </c>
      <c r="L253" s="13">
        <f>IF(F253="","",IFERROR(INDEX(Listen!$C$5:$C$60,MATCH(F253,Listen!$A$5:$A$60,0)),""))</f>
        <v/>
      </c>
      <c r="M253" s="14" t="n"/>
      <c r="N253" s="14" t="n"/>
    </row>
    <row r="254">
      <c r="A254" s="14" t="n"/>
      <c r="B254" s="17" t="n"/>
      <c r="C254" s="17" t="n"/>
      <c r="D254" s="14" t="n"/>
      <c r="E254" s="14" t="n"/>
      <c r="F254" s="14" t="n"/>
      <c r="G254" s="14" t="n"/>
      <c r="H254" s="18" t="n"/>
      <c r="I254" s="18" t="n"/>
      <c r="J254" s="13">
        <f>IF(F254="","",IFERROR(INDEX(Listen!$B$5:$B$60,MATCH(F254,Listen!$A$5:$A$60,0)),""))</f>
        <v/>
      </c>
      <c r="K254" s="13">
        <f>IF(F254="","",IF(OR(LEFT(F254,9)="Sanierung",F254="Instandhaltung / Reparatur"),"Ja","Nein"))</f>
        <v/>
      </c>
      <c r="L254" s="13">
        <f>IF(F254="","",IFERROR(INDEX(Listen!$C$5:$C$60,MATCH(F254,Listen!$A$5:$A$60,0)),""))</f>
        <v/>
      </c>
      <c r="M254" s="14" t="n"/>
      <c r="N254" s="14" t="n"/>
    </row>
    <row r="255">
      <c r="A255" s="14" t="n"/>
      <c r="B255" s="17" t="n"/>
      <c r="C255" s="17" t="n"/>
      <c r="D255" s="14" t="n"/>
      <c r="E255" s="14" t="n"/>
      <c r="F255" s="14" t="n"/>
      <c r="G255" s="14" t="n"/>
      <c r="H255" s="18" t="n"/>
      <c r="I255" s="18" t="n"/>
      <c r="J255" s="13">
        <f>IF(F255="","",IFERROR(INDEX(Listen!$B$5:$B$60,MATCH(F255,Listen!$A$5:$A$60,0)),""))</f>
        <v/>
      </c>
      <c r="K255" s="13">
        <f>IF(F255="","",IF(OR(LEFT(F255,9)="Sanierung",F255="Instandhaltung / Reparatur"),"Ja","Nein"))</f>
        <v/>
      </c>
      <c r="L255" s="13">
        <f>IF(F255="","",IFERROR(INDEX(Listen!$C$5:$C$60,MATCH(F255,Listen!$A$5:$A$60,0)),""))</f>
        <v/>
      </c>
      <c r="M255" s="14" t="n"/>
      <c r="N255" s="14" t="n"/>
    </row>
    <row r="256">
      <c r="A256" s="14" t="n"/>
      <c r="B256" s="17" t="n"/>
      <c r="C256" s="17" t="n"/>
      <c r="D256" s="14" t="n"/>
      <c r="E256" s="14" t="n"/>
      <c r="F256" s="14" t="n"/>
      <c r="G256" s="14" t="n"/>
      <c r="H256" s="18" t="n"/>
      <c r="I256" s="18" t="n"/>
      <c r="J256" s="13">
        <f>IF(F256="","",IFERROR(INDEX(Listen!$B$5:$B$60,MATCH(F256,Listen!$A$5:$A$60,0)),""))</f>
        <v/>
      </c>
      <c r="K256" s="13">
        <f>IF(F256="","",IF(OR(LEFT(F256,9)="Sanierung",F256="Instandhaltung / Reparatur"),"Ja","Nein"))</f>
        <v/>
      </c>
      <c r="L256" s="13">
        <f>IF(F256="","",IFERROR(INDEX(Listen!$C$5:$C$60,MATCH(F256,Listen!$A$5:$A$60,0)),""))</f>
        <v/>
      </c>
      <c r="M256" s="14" t="n"/>
      <c r="N256" s="14" t="n"/>
    </row>
    <row r="257">
      <c r="A257" s="14" t="n"/>
      <c r="B257" s="17" t="n"/>
      <c r="C257" s="17" t="n"/>
      <c r="D257" s="14" t="n"/>
      <c r="E257" s="14" t="n"/>
      <c r="F257" s="14" t="n"/>
      <c r="G257" s="14" t="n"/>
      <c r="H257" s="18" t="n"/>
      <c r="I257" s="18" t="n"/>
      <c r="J257" s="13">
        <f>IF(F257="","",IFERROR(INDEX(Listen!$B$5:$B$60,MATCH(F257,Listen!$A$5:$A$60,0)),""))</f>
        <v/>
      </c>
      <c r="K257" s="13">
        <f>IF(F257="","",IF(OR(LEFT(F257,9)="Sanierung",F257="Instandhaltung / Reparatur"),"Ja","Nein"))</f>
        <v/>
      </c>
      <c r="L257" s="13">
        <f>IF(F257="","",IFERROR(INDEX(Listen!$C$5:$C$60,MATCH(F257,Listen!$A$5:$A$60,0)),""))</f>
        <v/>
      </c>
      <c r="M257" s="14" t="n"/>
      <c r="N257" s="14" t="n"/>
    </row>
    <row r="258">
      <c r="A258" s="14" t="n"/>
      <c r="B258" s="17" t="n"/>
      <c r="C258" s="17" t="n"/>
      <c r="D258" s="14" t="n"/>
      <c r="E258" s="14" t="n"/>
      <c r="F258" s="14" t="n"/>
      <c r="G258" s="14" t="n"/>
      <c r="H258" s="18" t="n"/>
      <c r="I258" s="18" t="n"/>
      <c r="J258" s="13">
        <f>IF(F258="","",IFERROR(INDEX(Listen!$B$5:$B$60,MATCH(F258,Listen!$A$5:$A$60,0)),""))</f>
        <v/>
      </c>
      <c r="K258" s="13">
        <f>IF(F258="","",IF(OR(LEFT(F258,9)="Sanierung",F258="Instandhaltung / Reparatur"),"Ja","Nein"))</f>
        <v/>
      </c>
      <c r="L258" s="13">
        <f>IF(F258="","",IFERROR(INDEX(Listen!$C$5:$C$60,MATCH(F258,Listen!$A$5:$A$60,0)),""))</f>
        <v/>
      </c>
      <c r="M258" s="14" t="n"/>
      <c r="N258" s="14" t="n"/>
    </row>
    <row r="259">
      <c r="A259" s="14" t="n"/>
      <c r="B259" s="17" t="n"/>
      <c r="C259" s="17" t="n"/>
      <c r="D259" s="14" t="n"/>
      <c r="E259" s="14" t="n"/>
      <c r="F259" s="14" t="n"/>
      <c r="G259" s="14" t="n"/>
      <c r="H259" s="18" t="n"/>
      <c r="I259" s="18" t="n"/>
      <c r="J259" s="13">
        <f>IF(F259="","",IFERROR(INDEX(Listen!$B$5:$B$60,MATCH(F259,Listen!$A$5:$A$60,0)),""))</f>
        <v/>
      </c>
      <c r="K259" s="13">
        <f>IF(F259="","",IF(OR(LEFT(F259,9)="Sanierung",F259="Instandhaltung / Reparatur"),"Ja","Nein"))</f>
        <v/>
      </c>
      <c r="L259" s="13">
        <f>IF(F259="","",IFERROR(INDEX(Listen!$C$5:$C$60,MATCH(F259,Listen!$A$5:$A$60,0)),""))</f>
        <v/>
      </c>
      <c r="M259" s="14" t="n"/>
      <c r="N259" s="14" t="n"/>
    </row>
    <row r="260">
      <c r="A260" s="14" t="n"/>
      <c r="B260" s="17" t="n"/>
      <c r="C260" s="17" t="n"/>
      <c r="D260" s="14" t="n"/>
      <c r="E260" s="14" t="n"/>
      <c r="F260" s="14" t="n"/>
      <c r="G260" s="14" t="n"/>
      <c r="H260" s="18" t="n"/>
      <c r="I260" s="18" t="n"/>
      <c r="J260" s="13">
        <f>IF(F260="","",IFERROR(INDEX(Listen!$B$5:$B$60,MATCH(F260,Listen!$A$5:$A$60,0)),""))</f>
        <v/>
      </c>
      <c r="K260" s="13">
        <f>IF(F260="","",IF(OR(LEFT(F260,9)="Sanierung",F260="Instandhaltung / Reparatur"),"Ja","Nein"))</f>
        <v/>
      </c>
      <c r="L260" s="13">
        <f>IF(F260="","",IFERROR(INDEX(Listen!$C$5:$C$60,MATCH(F260,Listen!$A$5:$A$60,0)),""))</f>
        <v/>
      </c>
      <c r="M260" s="14" t="n"/>
      <c r="N260" s="14" t="n"/>
    </row>
    <row r="261">
      <c r="A261" s="14" t="n"/>
      <c r="B261" s="17" t="n"/>
      <c r="C261" s="17" t="n"/>
      <c r="D261" s="14" t="n"/>
      <c r="E261" s="14" t="n"/>
      <c r="F261" s="14" t="n"/>
      <c r="G261" s="14" t="n"/>
      <c r="H261" s="18" t="n"/>
      <c r="I261" s="18" t="n"/>
      <c r="J261" s="13">
        <f>IF(F261="","",IFERROR(INDEX(Listen!$B$5:$B$60,MATCH(F261,Listen!$A$5:$A$60,0)),""))</f>
        <v/>
      </c>
      <c r="K261" s="13">
        <f>IF(F261="","",IF(OR(LEFT(F261,9)="Sanierung",F261="Instandhaltung / Reparatur"),"Ja","Nein"))</f>
        <v/>
      </c>
      <c r="L261" s="13">
        <f>IF(F261="","",IFERROR(INDEX(Listen!$C$5:$C$60,MATCH(F261,Listen!$A$5:$A$60,0)),""))</f>
        <v/>
      </c>
      <c r="M261" s="14" t="n"/>
      <c r="N261" s="14" t="n"/>
    </row>
    <row r="262">
      <c r="A262" s="14" t="n"/>
      <c r="B262" s="17" t="n"/>
      <c r="C262" s="17" t="n"/>
      <c r="D262" s="14" t="n"/>
      <c r="E262" s="14" t="n"/>
      <c r="F262" s="14" t="n"/>
      <c r="G262" s="14" t="n"/>
      <c r="H262" s="18" t="n"/>
      <c r="I262" s="18" t="n"/>
      <c r="J262" s="13">
        <f>IF(F262="","",IFERROR(INDEX(Listen!$B$5:$B$60,MATCH(F262,Listen!$A$5:$A$60,0)),""))</f>
        <v/>
      </c>
      <c r="K262" s="13">
        <f>IF(F262="","",IF(OR(LEFT(F262,9)="Sanierung",F262="Instandhaltung / Reparatur"),"Ja","Nein"))</f>
        <v/>
      </c>
      <c r="L262" s="13">
        <f>IF(F262="","",IFERROR(INDEX(Listen!$C$5:$C$60,MATCH(F262,Listen!$A$5:$A$60,0)),""))</f>
        <v/>
      </c>
      <c r="M262" s="14" t="n"/>
      <c r="N262" s="14" t="n"/>
    </row>
    <row r="263">
      <c r="A263" s="14" t="n"/>
      <c r="B263" s="17" t="n"/>
      <c r="C263" s="17" t="n"/>
      <c r="D263" s="14" t="n"/>
      <c r="E263" s="14" t="n"/>
      <c r="F263" s="14" t="n"/>
      <c r="G263" s="14" t="n"/>
      <c r="H263" s="18" t="n"/>
      <c r="I263" s="18" t="n"/>
      <c r="J263" s="13">
        <f>IF(F263="","",IFERROR(INDEX(Listen!$B$5:$B$60,MATCH(F263,Listen!$A$5:$A$60,0)),""))</f>
        <v/>
      </c>
      <c r="K263" s="13">
        <f>IF(F263="","",IF(OR(LEFT(F263,9)="Sanierung",F263="Instandhaltung / Reparatur"),"Ja","Nein"))</f>
        <v/>
      </c>
      <c r="L263" s="13">
        <f>IF(F263="","",IFERROR(INDEX(Listen!$C$5:$C$60,MATCH(F263,Listen!$A$5:$A$60,0)),""))</f>
        <v/>
      </c>
      <c r="M263" s="14" t="n"/>
      <c r="N263" s="14" t="n"/>
    </row>
    <row r="264">
      <c r="A264" s="14" t="n"/>
      <c r="B264" s="17" t="n"/>
      <c r="C264" s="17" t="n"/>
      <c r="D264" s="14" t="n"/>
      <c r="E264" s="14" t="n"/>
      <c r="F264" s="14" t="n"/>
      <c r="G264" s="14" t="n"/>
      <c r="H264" s="18" t="n"/>
      <c r="I264" s="18" t="n"/>
      <c r="J264" s="13">
        <f>IF(F264="","",IFERROR(INDEX(Listen!$B$5:$B$60,MATCH(F264,Listen!$A$5:$A$60,0)),""))</f>
        <v/>
      </c>
      <c r="K264" s="13">
        <f>IF(F264="","",IF(OR(LEFT(F264,9)="Sanierung",F264="Instandhaltung / Reparatur"),"Ja","Nein"))</f>
        <v/>
      </c>
      <c r="L264" s="13">
        <f>IF(F264="","",IFERROR(INDEX(Listen!$C$5:$C$60,MATCH(F264,Listen!$A$5:$A$60,0)),""))</f>
        <v/>
      </c>
      <c r="M264" s="14" t="n"/>
      <c r="N264" s="14" t="n"/>
    </row>
    <row r="265">
      <c r="A265" s="14" t="n"/>
      <c r="B265" s="17" t="n"/>
      <c r="C265" s="17" t="n"/>
      <c r="D265" s="14" t="n"/>
      <c r="E265" s="14" t="n"/>
      <c r="F265" s="14" t="n"/>
      <c r="G265" s="14" t="n"/>
      <c r="H265" s="18" t="n"/>
      <c r="I265" s="18" t="n"/>
      <c r="J265" s="13">
        <f>IF(F265="","",IFERROR(INDEX(Listen!$B$5:$B$60,MATCH(F265,Listen!$A$5:$A$60,0)),""))</f>
        <v/>
      </c>
      <c r="K265" s="13">
        <f>IF(F265="","",IF(OR(LEFT(F265,9)="Sanierung",F265="Instandhaltung / Reparatur"),"Ja","Nein"))</f>
        <v/>
      </c>
      <c r="L265" s="13">
        <f>IF(F265="","",IFERROR(INDEX(Listen!$C$5:$C$60,MATCH(F265,Listen!$A$5:$A$60,0)),""))</f>
        <v/>
      </c>
      <c r="M265" s="14" t="n"/>
      <c r="N265" s="14" t="n"/>
    </row>
    <row r="266">
      <c r="A266" s="14" t="n"/>
      <c r="B266" s="17" t="n"/>
      <c r="C266" s="17" t="n"/>
      <c r="D266" s="14" t="n"/>
      <c r="E266" s="14" t="n"/>
      <c r="F266" s="14" t="n"/>
      <c r="G266" s="14" t="n"/>
      <c r="H266" s="18" t="n"/>
      <c r="I266" s="18" t="n"/>
      <c r="J266" s="13">
        <f>IF(F266="","",IFERROR(INDEX(Listen!$B$5:$B$60,MATCH(F266,Listen!$A$5:$A$60,0)),""))</f>
        <v/>
      </c>
      <c r="K266" s="13">
        <f>IF(F266="","",IF(OR(LEFT(F266,9)="Sanierung",F266="Instandhaltung / Reparatur"),"Ja","Nein"))</f>
        <v/>
      </c>
      <c r="L266" s="13">
        <f>IF(F266="","",IFERROR(INDEX(Listen!$C$5:$C$60,MATCH(F266,Listen!$A$5:$A$60,0)),""))</f>
        <v/>
      </c>
      <c r="M266" s="14" t="n"/>
      <c r="N266" s="14" t="n"/>
    </row>
    <row r="267">
      <c r="A267" s="14" t="n"/>
      <c r="B267" s="17" t="n"/>
      <c r="C267" s="17" t="n"/>
      <c r="D267" s="14" t="n"/>
      <c r="E267" s="14" t="n"/>
      <c r="F267" s="14" t="n"/>
      <c r="G267" s="14" t="n"/>
      <c r="H267" s="18" t="n"/>
      <c r="I267" s="18" t="n"/>
      <c r="J267" s="13">
        <f>IF(F267="","",IFERROR(INDEX(Listen!$B$5:$B$60,MATCH(F267,Listen!$A$5:$A$60,0)),""))</f>
        <v/>
      </c>
      <c r="K267" s="13">
        <f>IF(F267="","",IF(OR(LEFT(F267,9)="Sanierung",F267="Instandhaltung / Reparatur"),"Ja","Nein"))</f>
        <v/>
      </c>
      <c r="L267" s="13">
        <f>IF(F267="","",IFERROR(INDEX(Listen!$C$5:$C$60,MATCH(F267,Listen!$A$5:$A$60,0)),""))</f>
        <v/>
      </c>
      <c r="M267" s="14" t="n"/>
      <c r="N267" s="14" t="n"/>
    </row>
    <row r="268">
      <c r="A268" s="14" t="n"/>
      <c r="B268" s="17" t="n"/>
      <c r="C268" s="17" t="n"/>
      <c r="D268" s="14" t="n"/>
      <c r="E268" s="14" t="n"/>
      <c r="F268" s="14" t="n"/>
      <c r="G268" s="14" t="n"/>
      <c r="H268" s="18" t="n"/>
      <c r="I268" s="18" t="n"/>
      <c r="J268" s="13">
        <f>IF(F268="","",IFERROR(INDEX(Listen!$B$5:$B$60,MATCH(F268,Listen!$A$5:$A$60,0)),""))</f>
        <v/>
      </c>
      <c r="K268" s="13">
        <f>IF(F268="","",IF(OR(LEFT(F268,9)="Sanierung",F268="Instandhaltung / Reparatur"),"Ja","Nein"))</f>
        <v/>
      </c>
      <c r="L268" s="13">
        <f>IF(F268="","",IFERROR(INDEX(Listen!$C$5:$C$60,MATCH(F268,Listen!$A$5:$A$60,0)),""))</f>
        <v/>
      </c>
      <c r="M268" s="14" t="n"/>
      <c r="N268" s="14" t="n"/>
    </row>
    <row r="269">
      <c r="A269" s="14" t="n"/>
      <c r="B269" s="17" t="n"/>
      <c r="C269" s="17" t="n"/>
      <c r="D269" s="14" t="n"/>
      <c r="E269" s="14" t="n"/>
      <c r="F269" s="14" t="n"/>
      <c r="G269" s="14" t="n"/>
      <c r="H269" s="18" t="n"/>
      <c r="I269" s="18" t="n"/>
      <c r="J269" s="13">
        <f>IF(F269="","",IFERROR(INDEX(Listen!$B$5:$B$60,MATCH(F269,Listen!$A$5:$A$60,0)),""))</f>
        <v/>
      </c>
      <c r="K269" s="13">
        <f>IF(F269="","",IF(OR(LEFT(F269,9)="Sanierung",F269="Instandhaltung / Reparatur"),"Ja","Nein"))</f>
        <v/>
      </c>
      <c r="L269" s="13">
        <f>IF(F269="","",IFERROR(INDEX(Listen!$C$5:$C$60,MATCH(F269,Listen!$A$5:$A$60,0)),""))</f>
        <v/>
      </c>
      <c r="M269" s="14" t="n"/>
      <c r="N269" s="14" t="n"/>
    </row>
    <row r="270">
      <c r="A270" s="14" t="n"/>
      <c r="B270" s="17" t="n"/>
      <c r="C270" s="17" t="n"/>
      <c r="D270" s="14" t="n"/>
      <c r="E270" s="14" t="n"/>
      <c r="F270" s="14" t="n"/>
      <c r="G270" s="14" t="n"/>
      <c r="H270" s="18" t="n"/>
      <c r="I270" s="18" t="n"/>
      <c r="J270" s="13">
        <f>IF(F270="","",IFERROR(INDEX(Listen!$B$5:$B$60,MATCH(F270,Listen!$A$5:$A$60,0)),""))</f>
        <v/>
      </c>
      <c r="K270" s="13">
        <f>IF(F270="","",IF(OR(LEFT(F270,9)="Sanierung",F270="Instandhaltung / Reparatur"),"Ja","Nein"))</f>
        <v/>
      </c>
      <c r="L270" s="13">
        <f>IF(F270="","",IFERROR(INDEX(Listen!$C$5:$C$60,MATCH(F270,Listen!$A$5:$A$60,0)),""))</f>
        <v/>
      </c>
      <c r="M270" s="14" t="n"/>
      <c r="N270" s="14" t="n"/>
    </row>
    <row r="271">
      <c r="A271" s="14" t="n"/>
      <c r="B271" s="17" t="n"/>
      <c r="C271" s="17" t="n"/>
      <c r="D271" s="14" t="n"/>
      <c r="E271" s="14" t="n"/>
      <c r="F271" s="14" t="n"/>
      <c r="G271" s="14" t="n"/>
      <c r="H271" s="18" t="n"/>
      <c r="I271" s="18" t="n"/>
      <c r="J271" s="13">
        <f>IF(F271="","",IFERROR(INDEX(Listen!$B$5:$B$60,MATCH(F271,Listen!$A$5:$A$60,0)),""))</f>
        <v/>
      </c>
      <c r="K271" s="13">
        <f>IF(F271="","",IF(OR(LEFT(F271,9)="Sanierung",F271="Instandhaltung / Reparatur"),"Ja","Nein"))</f>
        <v/>
      </c>
      <c r="L271" s="13">
        <f>IF(F271="","",IFERROR(INDEX(Listen!$C$5:$C$60,MATCH(F271,Listen!$A$5:$A$60,0)),""))</f>
        <v/>
      </c>
      <c r="M271" s="14" t="n"/>
      <c r="N271" s="14" t="n"/>
    </row>
    <row r="272">
      <c r="A272" s="14" t="n"/>
      <c r="B272" s="17" t="n"/>
      <c r="C272" s="17" t="n"/>
      <c r="D272" s="14" t="n"/>
      <c r="E272" s="14" t="n"/>
      <c r="F272" s="14" t="n"/>
      <c r="G272" s="14" t="n"/>
      <c r="H272" s="18" t="n"/>
      <c r="I272" s="18" t="n"/>
      <c r="J272" s="13">
        <f>IF(F272="","",IFERROR(INDEX(Listen!$B$5:$B$60,MATCH(F272,Listen!$A$5:$A$60,0)),""))</f>
        <v/>
      </c>
      <c r="K272" s="13">
        <f>IF(F272="","",IF(OR(LEFT(F272,9)="Sanierung",F272="Instandhaltung / Reparatur"),"Ja","Nein"))</f>
        <v/>
      </c>
      <c r="L272" s="13">
        <f>IF(F272="","",IFERROR(INDEX(Listen!$C$5:$C$60,MATCH(F272,Listen!$A$5:$A$60,0)),""))</f>
        <v/>
      </c>
      <c r="M272" s="14" t="n"/>
      <c r="N272" s="14" t="n"/>
    </row>
    <row r="273">
      <c r="A273" s="14" t="n"/>
      <c r="B273" s="17" t="n"/>
      <c r="C273" s="17" t="n"/>
      <c r="D273" s="14" t="n"/>
      <c r="E273" s="14" t="n"/>
      <c r="F273" s="14" t="n"/>
      <c r="G273" s="14" t="n"/>
      <c r="H273" s="18" t="n"/>
      <c r="I273" s="18" t="n"/>
      <c r="J273" s="13">
        <f>IF(F273="","",IFERROR(INDEX(Listen!$B$5:$B$60,MATCH(F273,Listen!$A$5:$A$60,0)),""))</f>
        <v/>
      </c>
      <c r="K273" s="13">
        <f>IF(F273="","",IF(OR(LEFT(F273,9)="Sanierung",F273="Instandhaltung / Reparatur"),"Ja","Nein"))</f>
        <v/>
      </c>
      <c r="L273" s="13">
        <f>IF(F273="","",IFERROR(INDEX(Listen!$C$5:$C$60,MATCH(F273,Listen!$A$5:$A$60,0)),""))</f>
        <v/>
      </c>
      <c r="M273" s="14" t="n"/>
      <c r="N273" s="14" t="n"/>
    </row>
    <row r="274">
      <c r="A274" s="14" t="n"/>
      <c r="B274" s="17" t="n"/>
      <c r="C274" s="17" t="n"/>
      <c r="D274" s="14" t="n"/>
      <c r="E274" s="14" t="n"/>
      <c r="F274" s="14" t="n"/>
      <c r="G274" s="14" t="n"/>
      <c r="H274" s="18" t="n"/>
      <c r="I274" s="18" t="n"/>
      <c r="J274" s="13">
        <f>IF(F274="","",IFERROR(INDEX(Listen!$B$5:$B$60,MATCH(F274,Listen!$A$5:$A$60,0)),""))</f>
        <v/>
      </c>
      <c r="K274" s="13">
        <f>IF(F274="","",IF(OR(LEFT(F274,9)="Sanierung",F274="Instandhaltung / Reparatur"),"Ja","Nein"))</f>
        <v/>
      </c>
      <c r="L274" s="13">
        <f>IF(F274="","",IFERROR(INDEX(Listen!$C$5:$C$60,MATCH(F274,Listen!$A$5:$A$60,0)),""))</f>
        <v/>
      </c>
      <c r="M274" s="14" t="n"/>
      <c r="N274" s="14" t="n"/>
    </row>
    <row r="275">
      <c r="A275" s="14" t="n"/>
      <c r="B275" s="17" t="n"/>
      <c r="C275" s="17" t="n"/>
      <c r="D275" s="14" t="n"/>
      <c r="E275" s="14" t="n"/>
      <c r="F275" s="14" t="n"/>
      <c r="G275" s="14" t="n"/>
      <c r="H275" s="18" t="n"/>
      <c r="I275" s="18" t="n"/>
      <c r="J275" s="13">
        <f>IF(F275="","",IFERROR(INDEX(Listen!$B$5:$B$60,MATCH(F275,Listen!$A$5:$A$60,0)),""))</f>
        <v/>
      </c>
      <c r="K275" s="13">
        <f>IF(F275="","",IF(OR(LEFT(F275,9)="Sanierung",F275="Instandhaltung / Reparatur"),"Ja","Nein"))</f>
        <v/>
      </c>
      <c r="L275" s="13">
        <f>IF(F275="","",IFERROR(INDEX(Listen!$C$5:$C$60,MATCH(F275,Listen!$A$5:$A$60,0)),""))</f>
        <v/>
      </c>
      <c r="M275" s="14" t="n"/>
      <c r="N275" s="14" t="n"/>
    </row>
    <row r="276">
      <c r="A276" s="14" t="n"/>
      <c r="B276" s="17" t="n"/>
      <c r="C276" s="17" t="n"/>
      <c r="D276" s="14" t="n"/>
      <c r="E276" s="14" t="n"/>
      <c r="F276" s="14" t="n"/>
      <c r="G276" s="14" t="n"/>
      <c r="H276" s="18" t="n"/>
      <c r="I276" s="18" t="n"/>
      <c r="J276" s="13">
        <f>IF(F276="","",IFERROR(INDEX(Listen!$B$5:$B$60,MATCH(F276,Listen!$A$5:$A$60,0)),""))</f>
        <v/>
      </c>
      <c r="K276" s="13">
        <f>IF(F276="","",IF(OR(LEFT(F276,9)="Sanierung",F276="Instandhaltung / Reparatur"),"Ja","Nein"))</f>
        <v/>
      </c>
      <c r="L276" s="13">
        <f>IF(F276="","",IFERROR(INDEX(Listen!$C$5:$C$60,MATCH(F276,Listen!$A$5:$A$60,0)),""))</f>
        <v/>
      </c>
      <c r="M276" s="14" t="n"/>
      <c r="N276" s="14" t="n"/>
    </row>
    <row r="277">
      <c r="A277" s="14" t="n"/>
      <c r="B277" s="17" t="n"/>
      <c r="C277" s="17" t="n"/>
      <c r="D277" s="14" t="n"/>
      <c r="E277" s="14" t="n"/>
      <c r="F277" s="14" t="n"/>
      <c r="G277" s="14" t="n"/>
      <c r="H277" s="18" t="n"/>
      <c r="I277" s="18" t="n"/>
      <c r="J277" s="13">
        <f>IF(F277="","",IFERROR(INDEX(Listen!$B$5:$B$60,MATCH(F277,Listen!$A$5:$A$60,0)),""))</f>
        <v/>
      </c>
      <c r="K277" s="13">
        <f>IF(F277="","",IF(OR(LEFT(F277,9)="Sanierung",F277="Instandhaltung / Reparatur"),"Ja","Nein"))</f>
        <v/>
      </c>
      <c r="L277" s="13">
        <f>IF(F277="","",IFERROR(INDEX(Listen!$C$5:$C$60,MATCH(F277,Listen!$A$5:$A$60,0)),""))</f>
        <v/>
      </c>
      <c r="M277" s="14" t="n"/>
      <c r="N277" s="14" t="n"/>
    </row>
    <row r="278">
      <c r="A278" s="14" t="n"/>
      <c r="B278" s="17" t="n"/>
      <c r="C278" s="17" t="n"/>
      <c r="D278" s="14" t="n"/>
      <c r="E278" s="14" t="n"/>
      <c r="F278" s="14" t="n"/>
      <c r="G278" s="14" t="n"/>
      <c r="H278" s="18" t="n"/>
      <c r="I278" s="18" t="n"/>
      <c r="J278" s="13">
        <f>IF(F278="","",IFERROR(INDEX(Listen!$B$5:$B$60,MATCH(F278,Listen!$A$5:$A$60,0)),""))</f>
        <v/>
      </c>
      <c r="K278" s="13">
        <f>IF(F278="","",IF(OR(LEFT(F278,9)="Sanierung",F278="Instandhaltung / Reparatur"),"Ja","Nein"))</f>
        <v/>
      </c>
      <c r="L278" s="13">
        <f>IF(F278="","",IFERROR(INDEX(Listen!$C$5:$C$60,MATCH(F278,Listen!$A$5:$A$60,0)),""))</f>
        <v/>
      </c>
      <c r="M278" s="14" t="n"/>
      <c r="N278" s="14" t="n"/>
    </row>
    <row r="279">
      <c r="A279" s="14" t="n"/>
      <c r="B279" s="17" t="n"/>
      <c r="C279" s="17" t="n"/>
      <c r="D279" s="14" t="n"/>
      <c r="E279" s="14" t="n"/>
      <c r="F279" s="14" t="n"/>
      <c r="G279" s="14" t="n"/>
      <c r="H279" s="18" t="n"/>
      <c r="I279" s="18" t="n"/>
      <c r="J279" s="13">
        <f>IF(F279="","",IFERROR(INDEX(Listen!$B$5:$B$60,MATCH(F279,Listen!$A$5:$A$60,0)),""))</f>
        <v/>
      </c>
      <c r="K279" s="13">
        <f>IF(F279="","",IF(OR(LEFT(F279,9)="Sanierung",F279="Instandhaltung / Reparatur"),"Ja","Nein"))</f>
        <v/>
      </c>
      <c r="L279" s="13">
        <f>IF(F279="","",IFERROR(INDEX(Listen!$C$5:$C$60,MATCH(F279,Listen!$A$5:$A$60,0)),""))</f>
        <v/>
      </c>
      <c r="M279" s="14" t="n"/>
      <c r="N279" s="14" t="n"/>
    </row>
    <row r="280">
      <c r="A280" s="14" t="n"/>
      <c r="B280" s="17" t="n"/>
      <c r="C280" s="17" t="n"/>
      <c r="D280" s="14" t="n"/>
      <c r="E280" s="14" t="n"/>
      <c r="F280" s="14" t="n"/>
      <c r="G280" s="14" t="n"/>
      <c r="H280" s="18" t="n"/>
      <c r="I280" s="18" t="n"/>
      <c r="J280" s="13">
        <f>IF(F280="","",IFERROR(INDEX(Listen!$B$5:$B$60,MATCH(F280,Listen!$A$5:$A$60,0)),""))</f>
        <v/>
      </c>
      <c r="K280" s="13">
        <f>IF(F280="","",IF(OR(LEFT(F280,9)="Sanierung",F280="Instandhaltung / Reparatur"),"Ja","Nein"))</f>
        <v/>
      </c>
      <c r="L280" s="13">
        <f>IF(F280="","",IFERROR(INDEX(Listen!$C$5:$C$60,MATCH(F280,Listen!$A$5:$A$60,0)),""))</f>
        <v/>
      </c>
      <c r="M280" s="14" t="n"/>
      <c r="N280" s="14" t="n"/>
    </row>
    <row r="281">
      <c r="A281" s="14" t="n"/>
      <c r="B281" s="17" t="n"/>
      <c r="C281" s="17" t="n"/>
      <c r="D281" s="14" t="n"/>
      <c r="E281" s="14" t="n"/>
      <c r="F281" s="14" t="n"/>
      <c r="G281" s="14" t="n"/>
      <c r="H281" s="18" t="n"/>
      <c r="I281" s="18" t="n"/>
      <c r="J281" s="13">
        <f>IF(F281="","",IFERROR(INDEX(Listen!$B$5:$B$60,MATCH(F281,Listen!$A$5:$A$60,0)),""))</f>
        <v/>
      </c>
      <c r="K281" s="13">
        <f>IF(F281="","",IF(OR(LEFT(F281,9)="Sanierung",F281="Instandhaltung / Reparatur"),"Ja","Nein"))</f>
        <v/>
      </c>
      <c r="L281" s="13">
        <f>IF(F281="","",IFERROR(INDEX(Listen!$C$5:$C$60,MATCH(F281,Listen!$A$5:$A$60,0)),""))</f>
        <v/>
      </c>
      <c r="M281" s="14" t="n"/>
      <c r="N281" s="14" t="n"/>
    </row>
    <row r="282">
      <c r="A282" s="14" t="n"/>
      <c r="B282" s="17" t="n"/>
      <c r="C282" s="17" t="n"/>
      <c r="D282" s="14" t="n"/>
      <c r="E282" s="14" t="n"/>
      <c r="F282" s="14" t="n"/>
      <c r="G282" s="14" t="n"/>
      <c r="H282" s="18" t="n"/>
      <c r="I282" s="18" t="n"/>
      <c r="J282" s="13">
        <f>IF(F282="","",IFERROR(INDEX(Listen!$B$5:$B$60,MATCH(F282,Listen!$A$5:$A$60,0)),""))</f>
        <v/>
      </c>
      <c r="K282" s="13">
        <f>IF(F282="","",IF(OR(LEFT(F282,9)="Sanierung",F282="Instandhaltung / Reparatur"),"Ja","Nein"))</f>
        <v/>
      </c>
      <c r="L282" s="13">
        <f>IF(F282="","",IFERROR(INDEX(Listen!$C$5:$C$60,MATCH(F282,Listen!$A$5:$A$60,0)),""))</f>
        <v/>
      </c>
      <c r="M282" s="14" t="n"/>
      <c r="N282" s="14" t="n"/>
    </row>
    <row r="283">
      <c r="A283" s="14" t="n"/>
      <c r="B283" s="17" t="n"/>
      <c r="C283" s="17" t="n"/>
      <c r="D283" s="14" t="n"/>
      <c r="E283" s="14" t="n"/>
      <c r="F283" s="14" t="n"/>
      <c r="G283" s="14" t="n"/>
      <c r="H283" s="18" t="n"/>
      <c r="I283" s="18" t="n"/>
      <c r="J283" s="13">
        <f>IF(F283="","",IFERROR(INDEX(Listen!$B$5:$B$60,MATCH(F283,Listen!$A$5:$A$60,0)),""))</f>
        <v/>
      </c>
      <c r="K283" s="13">
        <f>IF(F283="","",IF(OR(LEFT(F283,9)="Sanierung",F283="Instandhaltung / Reparatur"),"Ja","Nein"))</f>
        <v/>
      </c>
      <c r="L283" s="13">
        <f>IF(F283="","",IFERROR(INDEX(Listen!$C$5:$C$60,MATCH(F283,Listen!$A$5:$A$60,0)),""))</f>
        <v/>
      </c>
      <c r="M283" s="14" t="n"/>
      <c r="N283" s="14" t="n"/>
    </row>
    <row r="284">
      <c r="A284" s="14" t="n"/>
      <c r="B284" s="17" t="n"/>
      <c r="C284" s="17" t="n"/>
      <c r="D284" s="14" t="n"/>
      <c r="E284" s="14" t="n"/>
      <c r="F284" s="14" t="n"/>
      <c r="G284" s="14" t="n"/>
      <c r="H284" s="18" t="n"/>
      <c r="I284" s="18" t="n"/>
      <c r="J284" s="13">
        <f>IF(F284="","",IFERROR(INDEX(Listen!$B$5:$B$60,MATCH(F284,Listen!$A$5:$A$60,0)),""))</f>
        <v/>
      </c>
      <c r="K284" s="13">
        <f>IF(F284="","",IF(OR(LEFT(F284,9)="Sanierung",F284="Instandhaltung / Reparatur"),"Ja","Nein"))</f>
        <v/>
      </c>
      <c r="L284" s="13">
        <f>IF(F284="","",IFERROR(INDEX(Listen!$C$5:$C$60,MATCH(F284,Listen!$A$5:$A$60,0)),""))</f>
        <v/>
      </c>
      <c r="M284" s="14" t="n"/>
      <c r="N284" s="14" t="n"/>
    </row>
    <row r="285">
      <c r="A285" s="14" t="n"/>
      <c r="B285" s="17" t="n"/>
      <c r="C285" s="17" t="n"/>
      <c r="D285" s="14" t="n"/>
      <c r="E285" s="14" t="n"/>
      <c r="F285" s="14" t="n"/>
      <c r="G285" s="14" t="n"/>
      <c r="H285" s="18" t="n"/>
      <c r="I285" s="18" t="n"/>
      <c r="J285" s="13">
        <f>IF(F285="","",IFERROR(INDEX(Listen!$B$5:$B$60,MATCH(F285,Listen!$A$5:$A$60,0)),""))</f>
        <v/>
      </c>
      <c r="K285" s="13">
        <f>IF(F285="","",IF(OR(LEFT(F285,9)="Sanierung",F285="Instandhaltung / Reparatur"),"Ja","Nein"))</f>
        <v/>
      </c>
      <c r="L285" s="13">
        <f>IF(F285="","",IFERROR(INDEX(Listen!$C$5:$C$60,MATCH(F285,Listen!$A$5:$A$60,0)),""))</f>
        <v/>
      </c>
      <c r="M285" s="14" t="n"/>
      <c r="N285" s="14" t="n"/>
    </row>
    <row r="286">
      <c r="A286" s="14" t="n"/>
      <c r="B286" s="17" t="n"/>
      <c r="C286" s="17" t="n"/>
      <c r="D286" s="14" t="n"/>
      <c r="E286" s="14" t="n"/>
      <c r="F286" s="14" t="n"/>
      <c r="G286" s="14" t="n"/>
      <c r="H286" s="18" t="n"/>
      <c r="I286" s="18" t="n"/>
      <c r="J286" s="13">
        <f>IF(F286="","",IFERROR(INDEX(Listen!$B$5:$B$60,MATCH(F286,Listen!$A$5:$A$60,0)),""))</f>
        <v/>
      </c>
      <c r="K286" s="13">
        <f>IF(F286="","",IF(OR(LEFT(F286,9)="Sanierung",F286="Instandhaltung / Reparatur"),"Ja","Nein"))</f>
        <v/>
      </c>
      <c r="L286" s="13">
        <f>IF(F286="","",IFERROR(INDEX(Listen!$C$5:$C$60,MATCH(F286,Listen!$A$5:$A$60,0)),""))</f>
        <v/>
      </c>
      <c r="M286" s="14" t="n"/>
      <c r="N286" s="14" t="n"/>
    </row>
    <row r="287">
      <c r="A287" s="14" t="n"/>
      <c r="B287" s="17" t="n"/>
      <c r="C287" s="17" t="n"/>
      <c r="D287" s="14" t="n"/>
      <c r="E287" s="14" t="n"/>
      <c r="F287" s="14" t="n"/>
      <c r="G287" s="14" t="n"/>
      <c r="H287" s="18" t="n"/>
      <c r="I287" s="18" t="n"/>
      <c r="J287" s="13">
        <f>IF(F287="","",IFERROR(INDEX(Listen!$B$5:$B$60,MATCH(F287,Listen!$A$5:$A$60,0)),""))</f>
        <v/>
      </c>
      <c r="K287" s="13">
        <f>IF(F287="","",IF(OR(LEFT(F287,9)="Sanierung",F287="Instandhaltung / Reparatur"),"Ja","Nein"))</f>
        <v/>
      </c>
      <c r="L287" s="13">
        <f>IF(F287="","",IFERROR(INDEX(Listen!$C$5:$C$60,MATCH(F287,Listen!$A$5:$A$60,0)),""))</f>
        <v/>
      </c>
      <c r="M287" s="14" t="n"/>
      <c r="N287" s="14" t="n"/>
    </row>
    <row r="288">
      <c r="A288" s="14" t="n"/>
      <c r="B288" s="17" t="n"/>
      <c r="C288" s="17" t="n"/>
      <c r="D288" s="14" t="n"/>
      <c r="E288" s="14" t="n"/>
      <c r="F288" s="14" t="n"/>
      <c r="G288" s="14" t="n"/>
      <c r="H288" s="18" t="n"/>
      <c r="I288" s="18" t="n"/>
      <c r="J288" s="13">
        <f>IF(F288="","",IFERROR(INDEX(Listen!$B$5:$B$60,MATCH(F288,Listen!$A$5:$A$60,0)),""))</f>
        <v/>
      </c>
      <c r="K288" s="13">
        <f>IF(F288="","",IF(OR(LEFT(F288,9)="Sanierung",F288="Instandhaltung / Reparatur"),"Ja","Nein"))</f>
        <v/>
      </c>
      <c r="L288" s="13">
        <f>IF(F288="","",IFERROR(INDEX(Listen!$C$5:$C$60,MATCH(F288,Listen!$A$5:$A$60,0)),""))</f>
        <v/>
      </c>
      <c r="M288" s="14" t="n"/>
      <c r="N288" s="14" t="n"/>
    </row>
    <row r="289">
      <c r="A289" s="14" t="n"/>
      <c r="B289" s="17" t="n"/>
      <c r="C289" s="17" t="n"/>
      <c r="D289" s="14" t="n"/>
      <c r="E289" s="14" t="n"/>
      <c r="F289" s="14" t="n"/>
      <c r="G289" s="14" t="n"/>
      <c r="H289" s="18" t="n"/>
      <c r="I289" s="18" t="n"/>
      <c r="J289" s="13">
        <f>IF(F289="","",IFERROR(INDEX(Listen!$B$5:$B$60,MATCH(F289,Listen!$A$5:$A$60,0)),""))</f>
        <v/>
      </c>
      <c r="K289" s="13">
        <f>IF(F289="","",IF(OR(LEFT(F289,9)="Sanierung",F289="Instandhaltung / Reparatur"),"Ja","Nein"))</f>
        <v/>
      </c>
      <c r="L289" s="13">
        <f>IF(F289="","",IFERROR(INDEX(Listen!$C$5:$C$60,MATCH(F289,Listen!$A$5:$A$60,0)),""))</f>
        <v/>
      </c>
      <c r="M289" s="14" t="n"/>
      <c r="N289" s="14" t="n"/>
    </row>
    <row r="290">
      <c r="A290" s="14" t="n"/>
      <c r="B290" s="17" t="n"/>
      <c r="C290" s="17" t="n"/>
      <c r="D290" s="14" t="n"/>
      <c r="E290" s="14" t="n"/>
      <c r="F290" s="14" t="n"/>
      <c r="G290" s="14" t="n"/>
      <c r="H290" s="18" t="n"/>
      <c r="I290" s="18" t="n"/>
      <c r="J290" s="13">
        <f>IF(F290="","",IFERROR(INDEX(Listen!$B$5:$B$60,MATCH(F290,Listen!$A$5:$A$60,0)),""))</f>
        <v/>
      </c>
      <c r="K290" s="13">
        <f>IF(F290="","",IF(OR(LEFT(F290,9)="Sanierung",F290="Instandhaltung / Reparatur"),"Ja","Nein"))</f>
        <v/>
      </c>
      <c r="L290" s="13">
        <f>IF(F290="","",IFERROR(INDEX(Listen!$C$5:$C$60,MATCH(F290,Listen!$A$5:$A$60,0)),""))</f>
        <v/>
      </c>
      <c r="M290" s="14" t="n"/>
      <c r="N290" s="14" t="n"/>
    </row>
    <row r="291">
      <c r="A291" s="14" t="n"/>
      <c r="B291" s="17" t="n"/>
      <c r="C291" s="17" t="n"/>
      <c r="D291" s="14" t="n"/>
      <c r="E291" s="14" t="n"/>
      <c r="F291" s="14" t="n"/>
      <c r="G291" s="14" t="n"/>
      <c r="H291" s="18" t="n"/>
      <c r="I291" s="18" t="n"/>
      <c r="J291" s="13">
        <f>IF(F291="","",IFERROR(INDEX(Listen!$B$5:$B$60,MATCH(F291,Listen!$A$5:$A$60,0)),""))</f>
        <v/>
      </c>
      <c r="K291" s="13">
        <f>IF(F291="","",IF(OR(LEFT(F291,9)="Sanierung",F291="Instandhaltung / Reparatur"),"Ja","Nein"))</f>
        <v/>
      </c>
      <c r="L291" s="13">
        <f>IF(F291="","",IFERROR(INDEX(Listen!$C$5:$C$60,MATCH(F291,Listen!$A$5:$A$60,0)),""))</f>
        <v/>
      </c>
      <c r="M291" s="14" t="n"/>
      <c r="N291" s="14" t="n"/>
    </row>
    <row r="292">
      <c r="A292" s="14" t="n"/>
      <c r="B292" s="17" t="n"/>
      <c r="C292" s="17" t="n"/>
      <c r="D292" s="14" t="n"/>
      <c r="E292" s="14" t="n"/>
      <c r="F292" s="14" t="n"/>
      <c r="G292" s="14" t="n"/>
      <c r="H292" s="18" t="n"/>
      <c r="I292" s="18" t="n"/>
      <c r="J292" s="13">
        <f>IF(F292="","",IFERROR(INDEX(Listen!$B$5:$B$60,MATCH(F292,Listen!$A$5:$A$60,0)),""))</f>
        <v/>
      </c>
      <c r="K292" s="13">
        <f>IF(F292="","",IF(OR(LEFT(F292,9)="Sanierung",F292="Instandhaltung / Reparatur"),"Ja","Nein"))</f>
        <v/>
      </c>
      <c r="L292" s="13">
        <f>IF(F292="","",IFERROR(INDEX(Listen!$C$5:$C$60,MATCH(F292,Listen!$A$5:$A$60,0)),""))</f>
        <v/>
      </c>
      <c r="M292" s="14" t="n"/>
      <c r="N292" s="14" t="n"/>
    </row>
    <row r="293">
      <c r="A293" s="14" t="n"/>
      <c r="B293" s="17" t="n"/>
      <c r="C293" s="17" t="n"/>
      <c r="D293" s="14" t="n"/>
      <c r="E293" s="14" t="n"/>
      <c r="F293" s="14" t="n"/>
      <c r="G293" s="14" t="n"/>
      <c r="H293" s="18" t="n"/>
      <c r="I293" s="18" t="n"/>
      <c r="J293" s="13">
        <f>IF(F293="","",IFERROR(INDEX(Listen!$B$5:$B$60,MATCH(F293,Listen!$A$5:$A$60,0)),""))</f>
        <v/>
      </c>
      <c r="K293" s="13">
        <f>IF(F293="","",IF(OR(LEFT(F293,9)="Sanierung",F293="Instandhaltung / Reparatur"),"Ja","Nein"))</f>
        <v/>
      </c>
      <c r="L293" s="13">
        <f>IF(F293="","",IFERROR(INDEX(Listen!$C$5:$C$60,MATCH(F293,Listen!$A$5:$A$60,0)),""))</f>
        <v/>
      </c>
      <c r="M293" s="14" t="n"/>
      <c r="N293" s="14" t="n"/>
    </row>
    <row r="294">
      <c r="A294" s="14" t="n"/>
      <c r="B294" s="17" t="n"/>
      <c r="C294" s="17" t="n"/>
      <c r="D294" s="14" t="n"/>
      <c r="E294" s="14" t="n"/>
      <c r="F294" s="14" t="n"/>
      <c r="G294" s="14" t="n"/>
      <c r="H294" s="18" t="n"/>
      <c r="I294" s="18" t="n"/>
      <c r="J294" s="13">
        <f>IF(F294="","",IFERROR(INDEX(Listen!$B$5:$B$60,MATCH(F294,Listen!$A$5:$A$60,0)),""))</f>
        <v/>
      </c>
      <c r="K294" s="13">
        <f>IF(F294="","",IF(OR(LEFT(F294,9)="Sanierung",F294="Instandhaltung / Reparatur"),"Ja","Nein"))</f>
        <v/>
      </c>
      <c r="L294" s="13">
        <f>IF(F294="","",IFERROR(INDEX(Listen!$C$5:$C$60,MATCH(F294,Listen!$A$5:$A$60,0)),""))</f>
        <v/>
      </c>
      <c r="M294" s="14" t="n"/>
      <c r="N294" s="14" t="n"/>
    </row>
    <row r="295">
      <c r="A295" s="14" t="n"/>
      <c r="B295" s="17" t="n"/>
      <c r="C295" s="17" t="n"/>
      <c r="D295" s="14" t="n"/>
      <c r="E295" s="14" t="n"/>
      <c r="F295" s="14" t="n"/>
      <c r="G295" s="14" t="n"/>
      <c r="H295" s="18" t="n"/>
      <c r="I295" s="18" t="n"/>
      <c r="J295" s="13">
        <f>IF(F295="","",IFERROR(INDEX(Listen!$B$5:$B$60,MATCH(F295,Listen!$A$5:$A$60,0)),""))</f>
        <v/>
      </c>
      <c r="K295" s="13">
        <f>IF(F295="","",IF(OR(LEFT(F295,9)="Sanierung",F295="Instandhaltung / Reparatur"),"Ja","Nein"))</f>
        <v/>
      </c>
      <c r="L295" s="13">
        <f>IF(F295="","",IFERROR(INDEX(Listen!$C$5:$C$60,MATCH(F295,Listen!$A$5:$A$60,0)),""))</f>
        <v/>
      </c>
      <c r="M295" s="14" t="n"/>
      <c r="N295" s="14" t="n"/>
    </row>
    <row r="296">
      <c r="A296" s="14" t="n"/>
      <c r="B296" s="17" t="n"/>
      <c r="C296" s="17" t="n"/>
      <c r="D296" s="14" t="n"/>
      <c r="E296" s="14" t="n"/>
      <c r="F296" s="14" t="n"/>
      <c r="G296" s="14" t="n"/>
      <c r="H296" s="18" t="n"/>
      <c r="I296" s="18" t="n"/>
      <c r="J296" s="13">
        <f>IF(F296="","",IFERROR(INDEX(Listen!$B$5:$B$60,MATCH(F296,Listen!$A$5:$A$60,0)),""))</f>
        <v/>
      </c>
      <c r="K296" s="13">
        <f>IF(F296="","",IF(OR(LEFT(F296,9)="Sanierung",F296="Instandhaltung / Reparatur"),"Ja","Nein"))</f>
        <v/>
      </c>
      <c r="L296" s="13">
        <f>IF(F296="","",IFERROR(INDEX(Listen!$C$5:$C$60,MATCH(F296,Listen!$A$5:$A$60,0)),""))</f>
        <v/>
      </c>
      <c r="M296" s="14" t="n"/>
      <c r="N296" s="14" t="n"/>
    </row>
    <row r="297">
      <c r="A297" s="14" t="n"/>
      <c r="B297" s="17" t="n"/>
      <c r="C297" s="17" t="n"/>
      <c r="D297" s="14" t="n"/>
      <c r="E297" s="14" t="n"/>
      <c r="F297" s="14" t="n"/>
      <c r="G297" s="14" t="n"/>
      <c r="H297" s="18" t="n"/>
      <c r="I297" s="18" t="n"/>
      <c r="J297" s="13">
        <f>IF(F297="","",IFERROR(INDEX(Listen!$B$5:$B$60,MATCH(F297,Listen!$A$5:$A$60,0)),""))</f>
        <v/>
      </c>
      <c r="K297" s="13">
        <f>IF(F297="","",IF(OR(LEFT(F297,9)="Sanierung",F297="Instandhaltung / Reparatur"),"Ja","Nein"))</f>
        <v/>
      </c>
      <c r="L297" s="13">
        <f>IF(F297="","",IFERROR(INDEX(Listen!$C$5:$C$60,MATCH(F297,Listen!$A$5:$A$60,0)),""))</f>
        <v/>
      </c>
      <c r="M297" s="14" t="n"/>
      <c r="N297" s="14" t="n"/>
    </row>
    <row r="298">
      <c r="A298" s="14" t="n"/>
      <c r="B298" s="17" t="n"/>
      <c r="C298" s="17" t="n"/>
      <c r="D298" s="14" t="n"/>
      <c r="E298" s="14" t="n"/>
      <c r="F298" s="14" t="n"/>
      <c r="G298" s="14" t="n"/>
      <c r="H298" s="18" t="n"/>
      <c r="I298" s="18" t="n"/>
      <c r="J298" s="13">
        <f>IF(F298="","",IFERROR(INDEX(Listen!$B$5:$B$60,MATCH(F298,Listen!$A$5:$A$60,0)),""))</f>
        <v/>
      </c>
      <c r="K298" s="13">
        <f>IF(F298="","",IF(OR(LEFT(F298,9)="Sanierung",F298="Instandhaltung / Reparatur"),"Ja","Nein"))</f>
        <v/>
      </c>
      <c r="L298" s="13">
        <f>IF(F298="","",IFERROR(INDEX(Listen!$C$5:$C$60,MATCH(F298,Listen!$A$5:$A$60,0)),""))</f>
        <v/>
      </c>
      <c r="M298" s="14" t="n"/>
      <c r="N298" s="14" t="n"/>
    </row>
    <row r="299">
      <c r="A299" s="14" t="n"/>
      <c r="B299" s="17" t="n"/>
      <c r="C299" s="17" t="n"/>
      <c r="D299" s="14" t="n"/>
      <c r="E299" s="14" t="n"/>
      <c r="F299" s="14" t="n"/>
      <c r="G299" s="14" t="n"/>
      <c r="H299" s="18" t="n"/>
      <c r="I299" s="18" t="n"/>
      <c r="J299" s="13">
        <f>IF(F299="","",IFERROR(INDEX(Listen!$B$5:$B$60,MATCH(F299,Listen!$A$5:$A$60,0)),""))</f>
        <v/>
      </c>
      <c r="K299" s="13">
        <f>IF(F299="","",IF(OR(LEFT(F299,9)="Sanierung",F299="Instandhaltung / Reparatur"),"Ja","Nein"))</f>
        <v/>
      </c>
      <c r="L299" s="13">
        <f>IF(F299="","",IFERROR(INDEX(Listen!$C$5:$C$60,MATCH(F299,Listen!$A$5:$A$60,0)),""))</f>
        <v/>
      </c>
      <c r="M299" s="14" t="n"/>
      <c r="N299" s="14" t="n"/>
    </row>
    <row r="300">
      <c r="A300" s="14" t="n"/>
      <c r="B300" s="17" t="n"/>
      <c r="C300" s="17" t="n"/>
      <c r="D300" s="14" t="n"/>
      <c r="E300" s="14" t="n"/>
      <c r="F300" s="14" t="n"/>
      <c r="G300" s="14" t="n"/>
      <c r="H300" s="18" t="n"/>
      <c r="I300" s="18" t="n"/>
      <c r="J300" s="13">
        <f>IF(F300="","",IFERROR(INDEX(Listen!$B$5:$B$60,MATCH(F300,Listen!$A$5:$A$60,0)),""))</f>
        <v/>
      </c>
      <c r="K300" s="13">
        <f>IF(F300="","",IF(OR(LEFT(F300,9)="Sanierung",F300="Instandhaltung / Reparatur"),"Ja","Nein"))</f>
        <v/>
      </c>
      <c r="L300" s="13">
        <f>IF(F300="","",IFERROR(INDEX(Listen!$C$5:$C$60,MATCH(F300,Listen!$A$5:$A$60,0)),""))</f>
        <v/>
      </c>
      <c r="M300" s="14" t="n"/>
      <c r="N300" s="14" t="n"/>
    </row>
  </sheetData>
  <autoFilter ref="A4:N300"/>
  <dataValidations count="6">
    <dataValidation sqref="F5:F300" showDropDown="0" showInputMessage="0" showErrorMessage="0" allowBlank="1" error="Bitte einen Wert aus der Liste wählen (Blatt Listen)." type="list">
      <formula1>Listen!$A$5:$A$60</formula1>
    </dataValidation>
    <dataValidation sqref="G5:G300" showDropDown="0" showInputMessage="0" showErrorMessage="0" allowBlank="1" error="Bitte einen Wert aus der Liste wählen (Blatt Listen)." type="list">
      <formula1>Listen!$G$5:$G$30</formula1>
    </dataValidation>
    <dataValidation sqref="J5:J300" showDropDown="0" showInputMessage="0" showErrorMessage="0" allowBlank="1" error="Bitte einen Wert aus der Liste wählen (Blatt Listen)." type="list">
      <formula1>Listen!$E$5:$E$9</formula1>
    </dataValidation>
    <dataValidation sqref="K5:K300" showDropDown="0" showInputMessage="0" showErrorMessage="0" allowBlank="1" error="Bitte einen Wert aus der Liste wählen (Blatt Listen)." type="list">
      <formula1>Listen!$I$5:$I$6</formula1>
    </dataValidation>
    <dataValidation sqref="L5:L300" showDropDown="0" showInputMessage="0" showErrorMessage="0" allowBlank="1" error="Bitte einen Wert aus der Liste wählen (Blatt Listen)." type="list">
      <formula1>Listen!$K$5:$K$8</formula1>
    </dataValidation>
    <dataValidation sqref="M5:M300" showDropDown="0" showInputMessage="0" showErrorMessage="0" allowBlank="1" error="Bitte einen Wert aus der Liste wählen (Blatt Listen)." type="list">
      <formula1>Listen!$I$5:$I$6</formula1>
    </dataValidation>
  </dataValidations>
  <pageMargins left="0.75" right="0.75" top="1" bottom="1" header="0.5" footer="0.5"/>
  <pageSetup orientation="landscape" fitToHeight="0" fitToWidth="1"/>
  <headerFooter>
    <oddHeader/>
    <oddFooter>&amp;L&amp;8 Vorlage von estateco.ai, Version 1.0 (Stand 03.09.2026). Keine Steuer- oder Rechtsberatung, im Zweifel den Steuerberater fragen.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G400"/>
  <sheetViews>
    <sheetView showGridLines="0" workbookViewId="0">
      <pane ySplit="4" topLeftCell="A5" activePane="bottomLeft" state="frozen"/>
      <selection pane="bottomLeft" activeCell="A1" sqref="A1"/>
    </sheetView>
  </sheetViews>
  <sheetFormatPr baseColWidth="8" defaultRowHeight="15"/>
  <cols>
    <col width="6" customWidth="1" min="1" max="1"/>
    <col width="14" customWidth="1" min="2" max="2"/>
    <col width="26" customWidth="1" min="3" max="3"/>
    <col width="16" customWidth="1" min="4" max="4"/>
    <col width="36" customWidth="1" min="5" max="5"/>
    <col width="14" customWidth="1" min="6" max="6"/>
    <col width="34" customWidth="1" min="7" max="7"/>
  </cols>
  <sheetData>
    <row r="1" ht="30" customHeight="1">
      <c r="B1" s="1" t="inlineStr">
        <is>
          <t>estateco.ai</t>
        </is>
      </c>
      <c r="G1" s="2" t="inlineStr">
        <is>
          <t>Vorlage für Vermieter</t>
        </is>
      </c>
    </row>
    <row r="2" ht="24" customHeight="1">
      <c r="A2" s="3" t="inlineStr">
        <is>
          <t>Einnahmen 2025: Mieten und Nebenkosten nach Zufluss</t>
        </is>
      </c>
      <c r="B2" s="4" t="n"/>
      <c r="C2" s="4" t="n"/>
      <c r="D2" s="4" t="n"/>
      <c r="E2" s="4" t="n"/>
      <c r="F2" s="4" t="n"/>
      <c r="G2" s="4" t="n"/>
    </row>
    <row r="3">
      <c r="A3" s="5" t="inlineStr">
        <is>
          <t>Auch Nebenkosten-Vorauszahlungen und Nachzahlungen der Mieter sind Einnahmen. Kautionen nur, wenn sie einbehalten werden.</t>
        </is>
      </c>
      <c r="E3" s="15" t="inlineStr">
        <is>
          <t>Summe:</t>
        </is>
      </c>
      <c r="F3" s="16">
        <f>SUM(F5:F400)</f>
        <v/>
      </c>
    </row>
    <row r="4" ht="28" customHeight="1">
      <c r="A4" s="12" t="inlineStr">
        <is>
          <t>Nr.</t>
        </is>
      </c>
      <c r="B4" s="12" t="inlineStr">
        <is>
          <t>Zuflussdatum</t>
        </is>
      </c>
      <c r="C4" s="12" t="inlineStr">
        <is>
          <t>Zahler / Mieter</t>
        </is>
      </c>
      <c r="D4" s="12" t="inlineStr">
        <is>
          <t>Einheit</t>
        </is>
      </c>
      <c r="E4" s="12" t="inlineStr">
        <is>
          <t>Art</t>
        </is>
      </c>
      <c r="F4" s="12" t="inlineStr">
        <is>
          <t>Betrag €</t>
        </is>
      </c>
      <c r="G4" s="12" t="inlineStr">
        <is>
          <t>Notiz</t>
        </is>
      </c>
    </row>
    <row r="5">
      <c r="A5" s="14" t="n">
        <v>1</v>
      </c>
      <c r="B5" s="17" t="n">
        <v>45659</v>
      </c>
      <c r="C5" s="14" t="inlineStr">
        <is>
          <t>Mieter A</t>
        </is>
      </c>
      <c r="D5" s="14" t="inlineStr">
        <is>
          <t>EG links</t>
        </is>
      </c>
      <c r="E5" s="14" t="inlineStr">
        <is>
          <t>Kaltmiete</t>
        </is>
      </c>
      <c r="F5" s="18" t="n">
        <v>620</v>
      </c>
      <c r="G5" s="14" t="n"/>
    </row>
    <row r="6">
      <c r="A6" s="14" t="n">
        <v>2</v>
      </c>
      <c r="B6" s="17" t="n">
        <v>45659</v>
      </c>
      <c r="C6" s="14" t="inlineStr">
        <is>
          <t>Mieter A</t>
        </is>
      </c>
      <c r="D6" s="14" t="inlineStr">
        <is>
          <t>EG links</t>
        </is>
      </c>
      <c r="E6" s="14" t="inlineStr">
        <is>
          <t>Nebenkosten-Vorauszahlung</t>
        </is>
      </c>
      <c r="F6" s="18" t="n">
        <v>180</v>
      </c>
      <c r="G6" s="14" t="n"/>
    </row>
    <row r="7">
      <c r="A7" s="14" t="n">
        <v>3</v>
      </c>
      <c r="B7" s="17" t="n">
        <v>45660</v>
      </c>
      <c r="C7" s="14" t="inlineStr">
        <is>
          <t>Mieter B</t>
        </is>
      </c>
      <c r="D7" s="14" t="inlineStr">
        <is>
          <t>EG rechts</t>
        </is>
      </c>
      <c r="E7" s="14" t="inlineStr">
        <is>
          <t>Kaltmiete</t>
        </is>
      </c>
      <c r="F7" s="18" t="n">
        <v>590</v>
      </c>
      <c r="G7" s="14" t="n"/>
    </row>
    <row r="8">
      <c r="A8" s="14" t="n">
        <v>4</v>
      </c>
      <c r="B8" s="17" t="n">
        <v>45660</v>
      </c>
      <c r="C8" s="14" t="inlineStr">
        <is>
          <t>Mieter B</t>
        </is>
      </c>
      <c r="D8" s="14" t="inlineStr">
        <is>
          <t>EG rechts</t>
        </is>
      </c>
      <c r="E8" s="14" t="inlineStr">
        <is>
          <t>Nebenkosten-Vorauszahlung</t>
        </is>
      </c>
      <c r="F8" s="18" t="n">
        <v>170</v>
      </c>
      <c r="G8" s="14" t="n"/>
    </row>
    <row r="9">
      <c r="A9" s="14" t="n">
        <v>5</v>
      </c>
      <c r="B9" s="17" t="n">
        <v>45660</v>
      </c>
      <c r="C9" s="14" t="inlineStr">
        <is>
          <t>Mieter C</t>
        </is>
      </c>
      <c r="D9" s="14" t="inlineStr">
        <is>
          <t>Garage 1</t>
        </is>
      </c>
      <c r="E9" s="14" t="inlineStr">
        <is>
          <t>Stellplatz / Garage</t>
        </is>
      </c>
      <c r="F9" s="18" t="n">
        <v>45</v>
      </c>
      <c r="G9" s="14" t="n"/>
    </row>
    <row r="10">
      <c r="A10" s="14" t="n">
        <v>6</v>
      </c>
      <c r="B10" s="17" t="n">
        <v>45691</v>
      </c>
      <c r="C10" s="14" t="inlineStr">
        <is>
          <t>Mieter A</t>
        </is>
      </c>
      <c r="D10" s="14" t="inlineStr">
        <is>
          <t>EG links</t>
        </is>
      </c>
      <c r="E10" s="14" t="inlineStr">
        <is>
          <t>Kaltmiete</t>
        </is>
      </c>
      <c r="F10" s="18" t="n">
        <v>620</v>
      </c>
      <c r="G10" s="14" t="n"/>
    </row>
    <row r="11">
      <c r="A11" s="14" t="n">
        <v>7</v>
      </c>
      <c r="B11" s="17" t="n">
        <v>45691</v>
      </c>
      <c r="C11" s="14" t="inlineStr">
        <is>
          <t>Mieter A</t>
        </is>
      </c>
      <c r="D11" s="14" t="inlineStr">
        <is>
          <t>EG links</t>
        </is>
      </c>
      <c r="E11" s="14" t="inlineStr">
        <is>
          <t>Nebenkosten-Vorauszahlung</t>
        </is>
      </c>
      <c r="F11" s="18" t="n">
        <v>180</v>
      </c>
      <c r="G11" s="14" t="n"/>
    </row>
    <row r="12">
      <c r="A12" s="14" t="n">
        <v>8</v>
      </c>
      <c r="B12" s="17" t="n">
        <v>45692</v>
      </c>
      <c r="C12" s="14" t="inlineStr">
        <is>
          <t>Mieter B</t>
        </is>
      </c>
      <c r="D12" s="14" t="inlineStr">
        <is>
          <t>EG rechts</t>
        </is>
      </c>
      <c r="E12" s="14" t="inlineStr">
        <is>
          <t>Miete und Nebenkosten (Sammelzahlung)</t>
        </is>
      </c>
      <c r="F12" s="18" t="n">
        <v>760</v>
      </c>
      <c r="G12" s="14" t="inlineStr">
        <is>
          <t>Sammelzahlung Februar</t>
        </is>
      </c>
    </row>
    <row r="13">
      <c r="A13" s="14" t="n">
        <v>9</v>
      </c>
      <c r="B13" s="17" t="n">
        <v>45692</v>
      </c>
      <c r="C13" s="14" t="inlineStr">
        <is>
          <t>Mieter C</t>
        </is>
      </c>
      <c r="D13" s="14" t="inlineStr">
        <is>
          <t>Garage 1</t>
        </is>
      </c>
      <c r="E13" s="14" t="inlineStr">
        <is>
          <t>Stellplatz / Garage</t>
        </is>
      </c>
      <c r="F13" s="18" t="n">
        <v>45</v>
      </c>
      <c r="G13" s="14" t="n"/>
    </row>
    <row r="14">
      <c r="A14" s="14" t="n">
        <v>10</v>
      </c>
      <c r="B14" s="17" t="n">
        <v>45733</v>
      </c>
      <c r="C14" s="14" t="inlineStr">
        <is>
          <t>Mieter A</t>
        </is>
      </c>
      <c r="D14" s="14" t="inlineStr">
        <is>
          <t>EG links</t>
        </is>
      </c>
      <c r="E14" s="14" t="inlineStr">
        <is>
          <t>Nebenkosten-Nachzahlung</t>
        </is>
      </c>
      <c r="F14" s="18" t="n">
        <v>96.40000000000001</v>
      </c>
      <c r="G14" s="14" t="inlineStr">
        <is>
          <t>Abrechnung Vorjahr</t>
        </is>
      </c>
    </row>
    <row r="15">
      <c r="A15" s="14" t="n"/>
      <c r="B15" s="17" t="n"/>
      <c r="C15" s="14" t="n"/>
      <c r="D15" s="14" t="n"/>
      <c r="E15" s="14" t="n"/>
      <c r="F15" s="18" t="n"/>
      <c r="G15" s="14" t="n"/>
    </row>
    <row r="16">
      <c r="A16" s="14" t="n"/>
      <c r="B16" s="17" t="n"/>
      <c r="C16" s="14" t="n"/>
      <c r="D16" s="14" t="n"/>
      <c r="E16" s="14" t="n"/>
      <c r="F16" s="18" t="n"/>
      <c r="G16" s="14" t="n"/>
    </row>
    <row r="17">
      <c r="A17" s="14" t="n"/>
      <c r="B17" s="17" t="n"/>
      <c r="C17" s="14" t="n"/>
      <c r="D17" s="14" t="n"/>
      <c r="E17" s="14" t="n"/>
      <c r="F17" s="18" t="n"/>
      <c r="G17" s="14" t="n"/>
    </row>
    <row r="18">
      <c r="A18" s="14" t="n"/>
      <c r="B18" s="17" t="n"/>
      <c r="C18" s="14" t="n"/>
      <c r="D18" s="14" t="n"/>
      <c r="E18" s="14" t="n"/>
      <c r="F18" s="18" t="n"/>
      <c r="G18" s="14" t="n"/>
    </row>
    <row r="19">
      <c r="A19" s="14" t="n"/>
      <c r="B19" s="17" t="n"/>
      <c r="C19" s="14" t="n"/>
      <c r="D19" s="14" t="n"/>
      <c r="E19" s="14" t="n"/>
      <c r="F19" s="18" t="n"/>
      <c r="G19" s="14" t="n"/>
    </row>
    <row r="20">
      <c r="A20" s="14" t="n"/>
      <c r="B20" s="17" t="n"/>
      <c r="C20" s="14" t="n"/>
      <c r="D20" s="14" t="n"/>
      <c r="E20" s="14" t="n"/>
      <c r="F20" s="18" t="n"/>
      <c r="G20" s="14" t="n"/>
    </row>
    <row r="21">
      <c r="A21" s="14" t="n"/>
      <c r="B21" s="17" t="n"/>
      <c r="C21" s="14" t="n"/>
      <c r="D21" s="14" t="n"/>
      <c r="E21" s="14" t="n"/>
      <c r="F21" s="18" t="n"/>
      <c r="G21" s="14" t="n"/>
    </row>
    <row r="22">
      <c r="A22" s="14" t="n"/>
      <c r="B22" s="17" t="n"/>
      <c r="C22" s="14" t="n"/>
      <c r="D22" s="14" t="n"/>
      <c r="E22" s="14" t="n"/>
      <c r="F22" s="18" t="n"/>
      <c r="G22" s="14" t="n"/>
    </row>
    <row r="23">
      <c r="A23" s="14" t="n"/>
      <c r="B23" s="17" t="n"/>
      <c r="C23" s="14" t="n"/>
      <c r="D23" s="14" t="n"/>
      <c r="E23" s="14" t="n"/>
      <c r="F23" s="18" t="n"/>
      <c r="G23" s="14" t="n"/>
    </row>
    <row r="24">
      <c r="A24" s="14" t="n"/>
      <c r="B24" s="17" t="n"/>
      <c r="C24" s="14" t="n"/>
      <c r="D24" s="14" t="n"/>
      <c r="E24" s="14" t="n"/>
      <c r="F24" s="18" t="n"/>
      <c r="G24" s="14" t="n"/>
    </row>
    <row r="25">
      <c r="A25" s="14" t="n"/>
      <c r="B25" s="17" t="n"/>
      <c r="C25" s="14" t="n"/>
      <c r="D25" s="14" t="n"/>
      <c r="E25" s="14" t="n"/>
      <c r="F25" s="18" t="n"/>
      <c r="G25" s="14" t="n"/>
    </row>
    <row r="26">
      <c r="A26" s="14" t="n"/>
      <c r="B26" s="17" t="n"/>
      <c r="C26" s="14" t="n"/>
      <c r="D26" s="14" t="n"/>
      <c r="E26" s="14" t="n"/>
      <c r="F26" s="18" t="n"/>
      <c r="G26" s="14" t="n"/>
    </row>
    <row r="27">
      <c r="A27" s="14" t="n"/>
      <c r="B27" s="17" t="n"/>
      <c r="C27" s="14" t="n"/>
      <c r="D27" s="14" t="n"/>
      <c r="E27" s="14" t="n"/>
      <c r="F27" s="18" t="n"/>
      <c r="G27" s="14" t="n"/>
    </row>
    <row r="28">
      <c r="A28" s="14" t="n"/>
      <c r="B28" s="17" t="n"/>
      <c r="C28" s="14" t="n"/>
      <c r="D28" s="14" t="n"/>
      <c r="E28" s="14" t="n"/>
      <c r="F28" s="18" t="n"/>
      <c r="G28" s="14" t="n"/>
    </row>
    <row r="29">
      <c r="A29" s="14" t="n"/>
      <c r="B29" s="17" t="n"/>
      <c r="C29" s="14" t="n"/>
      <c r="D29" s="14" t="n"/>
      <c r="E29" s="14" t="n"/>
      <c r="F29" s="18" t="n"/>
      <c r="G29" s="14" t="n"/>
    </row>
    <row r="30">
      <c r="A30" s="14" t="n"/>
      <c r="B30" s="17" t="n"/>
      <c r="C30" s="14" t="n"/>
      <c r="D30" s="14" t="n"/>
      <c r="E30" s="14" t="n"/>
      <c r="F30" s="18" t="n"/>
      <c r="G30" s="14" t="n"/>
    </row>
    <row r="31">
      <c r="A31" s="14" t="n"/>
      <c r="B31" s="17" t="n"/>
      <c r="C31" s="14" t="n"/>
      <c r="D31" s="14" t="n"/>
      <c r="E31" s="14" t="n"/>
      <c r="F31" s="18" t="n"/>
      <c r="G31" s="14" t="n"/>
    </row>
    <row r="32">
      <c r="A32" s="14" t="n"/>
      <c r="B32" s="17" t="n"/>
      <c r="C32" s="14" t="n"/>
      <c r="D32" s="14" t="n"/>
      <c r="E32" s="14" t="n"/>
      <c r="F32" s="18" t="n"/>
      <c r="G32" s="14" t="n"/>
    </row>
    <row r="33">
      <c r="A33" s="14" t="n"/>
      <c r="B33" s="17" t="n"/>
      <c r="C33" s="14" t="n"/>
      <c r="D33" s="14" t="n"/>
      <c r="E33" s="14" t="n"/>
      <c r="F33" s="18" t="n"/>
      <c r="G33" s="14" t="n"/>
    </row>
    <row r="34">
      <c r="A34" s="14" t="n"/>
      <c r="B34" s="17" t="n"/>
      <c r="C34" s="14" t="n"/>
      <c r="D34" s="14" t="n"/>
      <c r="E34" s="14" t="n"/>
      <c r="F34" s="18" t="n"/>
      <c r="G34" s="14" t="n"/>
    </row>
    <row r="35">
      <c r="A35" s="14" t="n"/>
      <c r="B35" s="17" t="n"/>
      <c r="C35" s="14" t="n"/>
      <c r="D35" s="14" t="n"/>
      <c r="E35" s="14" t="n"/>
      <c r="F35" s="18" t="n"/>
      <c r="G35" s="14" t="n"/>
    </row>
    <row r="36">
      <c r="A36" s="14" t="n"/>
      <c r="B36" s="17" t="n"/>
      <c r="C36" s="14" t="n"/>
      <c r="D36" s="14" t="n"/>
      <c r="E36" s="14" t="n"/>
      <c r="F36" s="18" t="n"/>
      <c r="G36" s="14" t="n"/>
    </row>
    <row r="37">
      <c r="A37" s="14" t="n"/>
      <c r="B37" s="17" t="n"/>
      <c r="C37" s="14" t="n"/>
      <c r="D37" s="14" t="n"/>
      <c r="E37" s="14" t="n"/>
      <c r="F37" s="18" t="n"/>
      <c r="G37" s="14" t="n"/>
    </row>
    <row r="38">
      <c r="A38" s="14" t="n"/>
      <c r="B38" s="17" t="n"/>
      <c r="C38" s="14" t="n"/>
      <c r="D38" s="14" t="n"/>
      <c r="E38" s="14" t="n"/>
      <c r="F38" s="18" t="n"/>
      <c r="G38" s="14" t="n"/>
    </row>
    <row r="39">
      <c r="A39" s="14" t="n"/>
      <c r="B39" s="17" t="n"/>
      <c r="C39" s="14" t="n"/>
      <c r="D39" s="14" t="n"/>
      <c r="E39" s="14" t="n"/>
      <c r="F39" s="18" t="n"/>
      <c r="G39" s="14" t="n"/>
    </row>
    <row r="40">
      <c r="A40" s="14" t="n"/>
      <c r="B40" s="17" t="n"/>
      <c r="C40" s="14" t="n"/>
      <c r="D40" s="14" t="n"/>
      <c r="E40" s="14" t="n"/>
      <c r="F40" s="18" t="n"/>
      <c r="G40" s="14" t="n"/>
    </row>
    <row r="41">
      <c r="A41" s="14" t="n"/>
      <c r="B41" s="17" t="n"/>
      <c r="C41" s="14" t="n"/>
      <c r="D41" s="14" t="n"/>
      <c r="E41" s="14" t="n"/>
      <c r="F41" s="18" t="n"/>
      <c r="G41" s="14" t="n"/>
    </row>
    <row r="42">
      <c r="A42" s="14" t="n"/>
      <c r="B42" s="17" t="n"/>
      <c r="C42" s="14" t="n"/>
      <c r="D42" s="14" t="n"/>
      <c r="E42" s="14" t="n"/>
      <c r="F42" s="18" t="n"/>
      <c r="G42" s="14" t="n"/>
    </row>
    <row r="43">
      <c r="A43" s="14" t="n"/>
      <c r="B43" s="17" t="n"/>
      <c r="C43" s="14" t="n"/>
      <c r="D43" s="14" t="n"/>
      <c r="E43" s="14" t="n"/>
      <c r="F43" s="18" t="n"/>
      <c r="G43" s="14" t="n"/>
    </row>
    <row r="44">
      <c r="A44" s="14" t="n"/>
      <c r="B44" s="17" t="n"/>
      <c r="C44" s="14" t="n"/>
      <c r="D44" s="14" t="n"/>
      <c r="E44" s="14" t="n"/>
      <c r="F44" s="18" t="n"/>
      <c r="G44" s="14" t="n"/>
    </row>
    <row r="45">
      <c r="A45" s="14" t="n"/>
      <c r="B45" s="17" t="n"/>
      <c r="C45" s="14" t="n"/>
      <c r="D45" s="14" t="n"/>
      <c r="E45" s="14" t="n"/>
      <c r="F45" s="18" t="n"/>
      <c r="G45" s="14" t="n"/>
    </row>
    <row r="46">
      <c r="A46" s="14" t="n"/>
      <c r="B46" s="17" t="n"/>
      <c r="C46" s="14" t="n"/>
      <c r="D46" s="14" t="n"/>
      <c r="E46" s="14" t="n"/>
      <c r="F46" s="18" t="n"/>
      <c r="G46" s="14" t="n"/>
    </row>
    <row r="47">
      <c r="A47" s="14" t="n"/>
      <c r="B47" s="17" t="n"/>
      <c r="C47" s="14" t="n"/>
      <c r="D47" s="14" t="n"/>
      <c r="E47" s="14" t="n"/>
      <c r="F47" s="18" t="n"/>
      <c r="G47" s="14" t="n"/>
    </row>
    <row r="48">
      <c r="A48" s="14" t="n"/>
      <c r="B48" s="17" t="n"/>
      <c r="C48" s="14" t="n"/>
      <c r="D48" s="14" t="n"/>
      <c r="E48" s="14" t="n"/>
      <c r="F48" s="18" t="n"/>
      <c r="G48" s="14" t="n"/>
    </row>
    <row r="49">
      <c r="A49" s="14" t="n"/>
      <c r="B49" s="17" t="n"/>
      <c r="C49" s="14" t="n"/>
      <c r="D49" s="14" t="n"/>
      <c r="E49" s="14" t="n"/>
      <c r="F49" s="18" t="n"/>
      <c r="G49" s="14" t="n"/>
    </row>
    <row r="50">
      <c r="A50" s="14" t="n"/>
      <c r="B50" s="17" t="n"/>
      <c r="C50" s="14" t="n"/>
      <c r="D50" s="14" t="n"/>
      <c r="E50" s="14" t="n"/>
      <c r="F50" s="18" t="n"/>
      <c r="G50" s="14" t="n"/>
    </row>
    <row r="51">
      <c r="A51" s="14" t="n"/>
      <c r="B51" s="17" t="n"/>
      <c r="C51" s="14" t="n"/>
      <c r="D51" s="14" t="n"/>
      <c r="E51" s="14" t="n"/>
      <c r="F51" s="18" t="n"/>
      <c r="G51" s="14" t="n"/>
    </row>
    <row r="52">
      <c r="A52" s="14" t="n"/>
      <c r="B52" s="17" t="n"/>
      <c r="C52" s="14" t="n"/>
      <c r="D52" s="14" t="n"/>
      <c r="E52" s="14" t="n"/>
      <c r="F52" s="18" t="n"/>
      <c r="G52" s="14" t="n"/>
    </row>
    <row r="53">
      <c r="A53" s="14" t="n"/>
      <c r="B53" s="17" t="n"/>
      <c r="C53" s="14" t="n"/>
      <c r="D53" s="14" t="n"/>
      <c r="E53" s="14" t="n"/>
      <c r="F53" s="18" t="n"/>
      <c r="G53" s="14" t="n"/>
    </row>
    <row r="54">
      <c r="A54" s="14" t="n"/>
      <c r="B54" s="17" t="n"/>
      <c r="C54" s="14" t="n"/>
      <c r="D54" s="14" t="n"/>
      <c r="E54" s="14" t="n"/>
      <c r="F54" s="18" t="n"/>
      <c r="G54" s="14" t="n"/>
    </row>
    <row r="55">
      <c r="A55" s="14" t="n"/>
      <c r="B55" s="17" t="n"/>
      <c r="C55" s="14" t="n"/>
      <c r="D55" s="14" t="n"/>
      <c r="E55" s="14" t="n"/>
      <c r="F55" s="18" t="n"/>
      <c r="G55" s="14" t="n"/>
    </row>
    <row r="56">
      <c r="A56" s="14" t="n"/>
      <c r="B56" s="17" t="n"/>
      <c r="C56" s="14" t="n"/>
      <c r="D56" s="14" t="n"/>
      <c r="E56" s="14" t="n"/>
      <c r="F56" s="18" t="n"/>
      <c r="G56" s="14" t="n"/>
    </row>
    <row r="57">
      <c r="A57" s="14" t="n"/>
      <c r="B57" s="17" t="n"/>
      <c r="C57" s="14" t="n"/>
      <c r="D57" s="14" t="n"/>
      <c r="E57" s="14" t="n"/>
      <c r="F57" s="18" t="n"/>
      <c r="G57" s="14" t="n"/>
    </row>
    <row r="58">
      <c r="A58" s="14" t="n"/>
      <c r="B58" s="17" t="n"/>
      <c r="C58" s="14" t="n"/>
      <c r="D58" s="14" t="n"/>
      <c r="E58" s="14" t="n"/>
      <c r="F58" s="18" t="n"/>
      <c r="G58" s="14" t="n"/>
    </row>
    <row r="59">
      <c r="A59" s="14" t="n"/>
      <c r="B59" s="17" t="n"/>
      <c r="C59" s="14" t="n"/>
      <c r="D59" s="14" t="n"/>
      <c r="E59" s="14" t="n"/>
      <c r="F59" s="18" t="n"/>
      <c r="G59" s="14" t="n"/>
    </row>
    <row r="60">
      <c r="A60" s="14" t="n"/>
      <c r="B60" s="17" t="n"/>
      <c r="C60" s="14" t="n"/>
      <c r="D60" s="14" t="n"/>
      <c r="E60" s="14" t="n"/>
      <c r="F60" s="18" t="n"/>
      <c r="G60" s="14" t="n"/>
    </row>
    <row r="61">
      <c r="A61" s="14" t="n"/>
      <c r="B61" s="17" t="n"/>
      <c r="C61" s="14" t="n"/>
      <c r="D61" s="14" t="n"/>
      <c r="E61" s="14" t="n"/>
      <c r="F61" s="18" t="n"/>
      <c r="G61" s="14" t="n"/>
    </row>
    <row r="62">
      <c r="A62" s="14" t="n"/>
      <c r="B62" s="17" t="n"/>
      <c r="C62" s="14" t="n"/>
      <c r="D62" s="14" t="n"/>
      <c r="E62" s="14" t="n"/>
      <c r="F62" s="18" t="n"/>
      <c r="G62" s="14" t="n"/>
    </row>
    <row r="63">
      <c r="A63" s="14" t="n"/>
      <c r="B63" s="17" t="n"/>
      <c r="C63" s="14" t="n"/>
      <c r="D63" s="14" t="n"/>
      <c r="E63" s="14" t="n"/>
      <c r="F63" s="18" t="n"/>
      <c r="G63" s="14" t="n"/>
    </row>
    <row r="64">
      <c r="A64" s="14" t="n"/>
      <c r="B64" s="17" t="n"/>
      <c r="C64" s="14" t="n"/>
      <c r="D64" s="14" t="n"/>
      <c r="E64" s="14" t="n"/>
      <c r="F64" s="18" t="n"/>
      <c r="G64" s="14" t="n"/>
    </row>
    <row r="65">
      <c r="A65" s="14" t="n"/>
      <c r="B65" s="17" t="n"/>
      <c r="C65" s="14" t="n"/>
      <c r="D65" s="14" t="n"/>
      <c r="E65" s="14" t="n"/>
      <c r="F65" s="18" t="n"/>
      <c r="G65" s="14" t="n"/>
    </row>
    <row r="66">
      <c r="A66" s="14" t="n"/>
      <c r="B66" s="17" t="n"/>
      <c r="C66" s="14" t="n"/>
      <c r="D66" s="14" t="n"/>
      <c r="E66" s="14" t="n"/>
      <c r="F66" s="18" t="n"/>
      <c r="G66" s="14" t="n"/>
    </row>
    <row r="67">
      <c r="A67" s="14" t="n"/>
      <c r="B67" s="17" t="n"/>
      <c r="C67" s="14" t="n"/>
      <c r="D67" s="14" t="n"/>
      <c r="E67" s="14" t="n"/>
      <c r="F67" s="18" t="n"/>
      <c r="G67" s="14" t="n"/>
    </row>
    <row r="68">
      <c r="A68" s="14" t="n"/>
      <c r="B68" s="17" t="n"/>
      <c r="C68" s="14" t="n"/>
      <c r="D68" s="14" t="n"/>
      <c r="E68" s="14" t="n"/>
      <c r="F68" s="18" t="n"/>
      <c r="G68" s="14" t="n"/>
    </row>
    <row r="69">
      <c r="A69" s="14" t="n"/>
      <c r="B69" s="17" t="n"/>
      <c r="C69" s="14" t="n"/>
      <c r="D69" s="14" t="n"/>
      <c r="E69" s="14" t="n"/>
      <c r="F69" s="18" t="n"/>
      <c r="G69" s="14" t="n"/>
    </row>
    <row r="70">
      <c r="A70" s="14" t="n"/>
      <c r="B70" s="17" t="n"/>
      <c r="C70" s="14" t="n"/>
      <c r="D70" s="14" t="n"/>
      <c r="E70" s="14" t="n"/>
      <c r="F70" s="18" t="n"/>
      <c r="G70" s="14" t="n"/>
    </row>
    <row r="71">
      <c r="A71" s="14" t="n"/>
      <c r="B71" s="17" t="n"/>
      <c r="C71" s="14" t="n"/>
      <c r="D71" s="14" t="n"/>
      <c r="E71" s="14" t="n"/>
      <c r="F71" s="18" t="n"/>
      <c r="G71" s="14" t="n"/>
    </row>
    <row r="72">
      <c r="A72" s="14" t="n"/>
      <c r="B72" s="17" t="n"/>
      <c r="C72" s="14" t="n"/>
      <c r="D72" s="14" t="n"/>
      <c r="E72" s="14" t="n"/>
      <c r="F72" s="18" t="n"/>
      <c r="G72" s="14" t="n"/>
    </row>
    <row r="73">
      <c r="A73" s="14" t="n"/>
      <c r="B73" s="17" t="n"/>
      <c r="C73" s="14" t="n"/>
      <c r="D73" s="14" t="n"/>
      <c r="E73" s="14" t="n"/>
      <c r="F73" s="18" t="n"/>
      <c r="G73" s="14" t="n"/>
    </row>
    <row r="74">
      <c r="A74" s="14" t="n"/>
      <c r="B74" s="17" t="n"/>
      <c r="C74" s="14" t="n"/>
      <c r="D74" s="14" t="n"/>
      <c r="E74" s="14" t="n"/>
      <c r="F74" s="18" t="n"/>
      <c r="G74" s="14" t="n"/>
    </row>
    <row r="75">
      <c r="A75" s="14" t="n"/>
      <c r="B75" s="17" t="n"/>
      <c r="C75" s="14" t="n"/>
      <c r="D75" s="14" t="n"/>
      <c r="E75" s="14" t="n"/>
      <c r="F75" s="18" t="n"/>
      <c r="G75" s="14" t="n"/>
    </row>
    <row r="76">
      <c r="A76" s="14" t="n"/>
      <c r="B76" s="17" t="n"/>
      <c r="C76" s="14" t="n"/>
      <c r="D76" s="14" t="n"/>
      <c r="E76" s="14" t="n"/>
      <c r="F76" s="18" t="n"/>
      <c r="G76" s="14" t="n"/>
    </row>
    <row r="77">
      <c r="A77" s="14" t="n"/>
      <c r="B77" s="17" t="n"/>
      <c r="C77" s="14" t="n"/>
      <c r="D77" s="14" t="n"/>
      <c r="E77" s="14" t="n"/>
      <c r="F77" s="18" t="n"/>
      <c r="G77" s="14" t="n"/>
    </row>
    <row r="78">
      <c r="A78" s="14" t="n"/>
      <c r="B78" s="17" t="n"/>
      <c r="C78" s="14" t="n"/>
      <c r="D78" s="14" t="n"/>
      <c r="E78" s="14" t="n"/>
      <c r="F78" s="18" t="n"/>
      <c r="G78" s="14" t="n"/>
    </row>
    <row r="79">
      <c r="A79" s="14" t="n"/>
      <c r="B79" s="17" t="n"/>
      <c r="C79" s="14" t="n"/>
      <c r="D79" s="14" t="n"/>
      <c r="E79" s="14" t="n"/>
      <c r="F79" s="18" t="n"/>
      <c r="G79" s="14" t="n"/>
    </row>
    <row r="80">
      <c r="A80" s="14" t="n"/>
      <c r="B80" s="17" t="n"/>
      <c r="C80" s="14" t="n"/>
      <c r="D80" s="14" t="n"/>
      <c r="E80" s="14" t="n"/>
      <c r="F80" s="18" t="n"/>
      <c r="G80" s="14" t="n"/>
    </row>
    <row r="81">
      <c r="A81" s="14" t="n"/>
      <c r="B81" s="17" t="n"/>
      <c r="C81" s="14" t="n"/>
      <c r="D81" s="14" t="n"/>
      <c r="E81" s="14" t="n"/>
      <c r="F81" s="18" t="n"/>
      <c r="G81" s="14" t="n"/>
    </row>
    <row r="82">
      <c r="A82" s="14" t="n"/>
      <c r="B82" s="17" t="n"/>
      <c r="C82" s="14" t="n"/>
      <c r="D82" s="14" t="n"/>
      <c r="E82" s="14" t="n"/>
      <c r="F82" s="18" t="n"/>
      <c r="G82" s="14" t="n"/>
    </row>
    <row r="83">
      <c r="A83" s="14" t="n"/>
      <c r="B83" s="17" t="n"/>
      <c r="C83" s="14" t="n"/>
      <c r="D83" s="14" t="n"/>
      <c r="E83" s="14" t="n"/>
      <c r="F83" s="18" t="n"/>
      <c r="G83" s="14" t="n"/>
    </row>
    <row r="84">
      <c r="A84" s="14" t="n"/>
      <c r="B84" s="17" t="n"/>
      <c r="C84" s="14" t="n"/>
      <c r="D84" s="14" t="n"/>
      <c r="E84" s="14" t="n"/>
      <c r="F84" s="18" t="n"/>
      <c r="G84" s="14" t="n"/>
    </row>
    <row r="85">
      <c r="A85" s="14" t="n"/>
      <c r="B85" s="17" t="n"/>
      <c r="C85" s="14" t="n"/>
      <c r="D85" s="14" t="n"/>
      <c r="E85" s="14" t="n"/>
      <c r="F85" s="18" t="n"/>
      <c r="G85" s="14" t="n"/>
    </row>
    <row r="86">
      <c r="A86" s="14" t="n"/>
      <c r="B86" s="17" t="n"/>
      <c r="C86" s="14" t="n"/>
      <c r="D86" s="14" t="n"/>
      <c r="E86" s="14" t="n"/>
      <c r="F86" s="18" t="n"/>
      <c r="G86" s="14" t="n"/>
    </row>
    <row r="87">
      <c r="A87" s="14" t="n"/>
      <c r="B87" s="17" t="n"/>
      <c r="C87" s="14" t="n"/>
      <c r="D87" s="14" t="n"/>
      <c r="E87" s="14" t="n"/>
      <c r="F87" s="18" t="n"/>
      <c r="G87" s="14" t="n"/>
    </row>
    <row r="88">
      <c r="A88" s="14" t="n"/>
      <c r="B88" s="17" t="n"/>
      <c r="C88" s="14" t="n"/>
      <c r="D88" s="14" t="n"/>
      <c r="E88" s="14" t="n"/>
      <c r="F88" s="18" t="n"/>
      <c r="G88" s="14" t="n"/>
    </row>
    <row r="89">
      <c r="A89" s="14" t="n"/>
      <c r="B89" s="17" t="n"/>
      <c r="C89" s="14" t="n"/>
      <c r="D89" s="14" t="n"/>
      <c r="E89" s="14" t="n"/>
      <c r="F89" s="18" t="n"/>
      <c r="G89" s="14" t="n"/>
    </row>
    <row r="90">
      <c r="A90" s="14" t="n"/>
      <c r="B90" s="17" t="n"/>
      <c r="C90" s="14" t="n"/>
      <c r="D90" s="14" t="n"/>
      <c r="E90" s="14" t="n"/>
      <c r="F90" s="18" t="n"/>
      <c r="G90" s="14" t="n"/>
    </row>
    <row r="91">
      <c r="A91" s="14" t="n"/>
      <c r="B91" s="17" t="n"/>
      <c r="C91" s="14" t="n"/>
      <c r="D91" s="14" t="n"/>
      <c r="E91" s="14" t="n"/>
      <c r="F91" s="18" t="n"/>
      <c r="G91" s="14" t="n"/>
    </row>
    <row r="92">
      <c r="A92" s="14" t="n"/>
      <c r="B92" s="17" t="n"/>
      <c r="C92" s="14" t="n"/>
      <c r="D92" s="14" t="n"/>
      <c r="E92" s="14" t="n"/>
      <c r="F92" s="18" t="n"/>
      <c r="G92" s="14" t="n"/>
    </row>
    <row r="93">
      <c r="A93" s="14" t="n"/>
      <c r="B93" s="17" t="n"/>
      <c r="C93" s="14" t="n"/>
      <c r="D93" s="14" t="n"/>
      <c r="E93" s="14" t="n"/>
      <c r="F93" s="18" t="n"/>
      <c r="G93" s="14" t="n"/>
    </row>
    <row r="94">
      <c r="A94" s="14" t="n"/>
      <c r="B94" s="17" t="n"/>
      <c r="C94" s="14" t="n"/>
      <c r="D94" s="14" t="n"/>
      <c r="E94" s="14" t="n"/>
      <c r="F94" s="18" t="n"/>
      <c r="G94" s="14" t="n"/>
    </row>
    <row r="95">
      <c r="A95" s="14" t="n"/>
      <c r="B95" s="17" t="n"/>
      <c r="C95" s="14" t="n"/>
      <c r="D95" s="14" t="n"/>
      <c r="E95" s="14" t="n"/>
      <c r="F95" s="18" t="n"/>
      <c r="G95" s="14" t="n"/>
    </row>
    <row r="96">
      <c r="A96" s="14" t="n"/>
      <c r="B96" s="17" t="n"/>
      <c r="C96" s="14" t="n"/>
      <c r="D96" s="14" t="n"/>
      <c r="E96" s="14" t="n"/>
      <c r="F96" s="18" t="n"/>
      <c r="G96" s="14" t="n"/>
    </row>
    <row r="97">
      <c r="A97" s="14" t="n"/>
      <c r="B97" s="17" t="n"/>
      <c r="C97" s="14" t="n"/>
      <c r="D97" s="14" t="n"/>
      <c r="E97" s="14" t="n"/>
      <c r="F97" s="18" t="n"/>
      <c r="G97" s="14" t="n"/>
    </row>
    <row r="98">
      <c r="A98" s="14" t="n"/>
      <c r="B98" s="17" t="n"/>
      <c r="C98" s="14" t="n"/>
      <c r="D98" s="14" t="n"/>
      <c r="E98" s="14" t="n"/>
      <c r="F98" s="18" t="n"/>
      <c r="G98" s="14" t="n"/>
    </row>
    <row r="99">
      <c r="A99" s="14" t="n"/>
      <c r="B99" s="17" t="n"/>
      <c r="C99" s="14" t="n"/>
      <c r="D99" s="14" t="n"/>
      <c r="E99" s="14" t="n"/>
      <c r="F99" s="18" t="n"/>
      <c r="G99" s="14" t="n"/>
    </row>
    <row r="100">
      <c r="A100" s="14" t="n"/>
      <c r="B100" s="17" t="n"/>
      <c r="C100" s="14" t="n"/>
      <c r="D100" s="14" t="n"/>
      <c r="E100" s="14" t="n"/>
      <c r="F100" s="18" t="n"/>
      <c r="G100" s="14" t="n"/>
    </row>
    <row r="101">
      <c r="A101" s="14" t="n"/>
      <c r="B101" s="17" t="n"/>
      <c r="C101" s="14" t="n"/>
      <c r="D101" s="14" t="n"/>
      <c r="E101" s="14" t="n"/>
      <c r="F101" s="18" t="n"/>
      <c r="G101" s="14" t="n"/>
    </row>
    <row r="102">
      <c r="A102" s="14" t="n"/>
      <c r="B102" s="17" t="n"/>
      <c r="C102" s="14" t="n"/>
      <c r="D102" s="14" t="n"/>
      <c r="E102" s="14" t="n"/>
      <c r="F102" s="18" t="n"/>
      <c r="G102" s="14" t="n"/>
    </row>
    <row r="103">
      <c r="A103" s="14" t="n"/>
      <c r="B103" s="17" t="n"/>
      <c r="C103" s="14" t="n"/>
      <c r="D103" s="14" t="n"/>
      <c r="E103" s="14" t="n"/>
      <c r="F103" s="18" t="n"/>
      <c r="G103" s="14" t="n"/>
    </row>
    <row r="104">
      <c r="A104" s="14" t="n"/>
      <c r="B104" s="17" t="n"/>
      <c r="C104" s="14" t="n"/>
      <c r="D104" s="14" t="n"/>
      <c r="E104" s="14" t="n"/>
      <c r="F104" s="18" t="n"/>
      <c r="G104" s="14" t="n"/>
    </row>
    <row r="105">
      <c r="A105" s="14" t="n"/>
      <c r="B105" s="17" t="n"/>
      <c r="C105" s="14" t="n"/>
      <c r="D105" s="14" t="n"/>
      <c r="E105" s="14" t="n"/>
      <c r="F105" s="18" t="n"/>
      <c r="G105" s="14" t="n"/>
    </row>
    <row r="106">
      <c r="A106" s="14" t="n"/>
      <c r="B106" s="17" t="n"/>
      <c r="C106" s="14" t="n"/>
      <c r="D106" s="14" t="n"/>
      <c r="E106" s="14" t="n"/>
      <c r="F106" s="18" t="n"/>
      <c r="G106" s="14" t="n"/>
    </row>
    <row r="107">
      <c r="A107" s="14" t="n"/>
      <c r="B107" s="17" t="n"/>
      <c r="C107" s="14" t="n"/>
      <c r="D107" s="14" t="n"/>
      <c r="E107" s="14" t="n"/>
      <c r="F107" s="18" t="n"/>
      <c r="G107" s="14" t="n"/>
    </row>
    <row r="108">
      <c r="A108" s="14" t="n"/>
      <c r="B108" s="17" t="n"/>
      <c r="C108" s="14" t="n"/>
      <c r="D108" s="14" t="n"/>
      <c r="E108" s="14" t="n"/>
      <c r="F108" s="18" t="n"/>
      <c r="G108" s="14" t="n"/>
    </row>
    <row r="109">
      <c r="A109" s="14" t="n"/>
      <c r="B109" s="17" t="n"/>
      <c r="C109" s="14" t="n"/>
      <c r="D109" s="14" t="n"/>
      <c r="E109" s="14" t="n"/>
      <c r="F109" s="18" t="n"/>
      <c r="G109" s="14" t="n"/>
    </row>
    <row r="110">
      <c r="A110" s="14" t="n"/>
      <c r="B110" s="17" t="n"/>
      <c r="C110" s="14" t="n"/>
      <c r="D110" s="14" t="n"/>
      <c r="E110" s="14" t="n"/>
      <c r="F110" s="18" t="n"/>
      <c r="G110" s="14" t="n"/>
    </row>
    <row r="111">
      <c r="A111" s="14" t="n"/>
      <c r="B111" s="17" t="n"/>
      <c r="C111" s="14" t="n"/>
      <c r="D111" s="14" t="n"/>
      <c r="E111" s="14" t="n"/>
      <c r="F111" s="18" t="n"/>
      <c r="G111" s="14" t="n"/>
    </row>
    <row r="112">
      <c r="A112" s="14" t="n"/>
      <c r="B112" s="17" t="n"/>
      <c r="C112" s="14" t="n"/>
      <c r="D112" s="14" t="n"/>
      <c r="E112" s="14" t="n"/>
      <c r="F112" s="18" t="n"/>
      <c r="G112" s="14" t="n"/>
    </row>
    <row r="113">
      <c r="A113" s="14" t="n"/>
      <c r="B113" s="17" t="n"/>
      <c r="C113" s="14" t="n"/>
      <c r="D113" s="14" t="n"/>
      <c r="E113" s="14" t="n"/>
      <c r="F113" s="18" t="n"/>
      <c r="G113" s="14" t="n"/>
    </row>
    <row r="114">
      <c r="A114" s="14" t="n"/>
      <c r="B114" s="17" t="n"/>
      <c r="C114" s="14" t="n"/>
      <c r="D114" s="14" t="n"/>
      <c r="E114" s="14" t="n"/>
      <c r="F114" s="18" t="n"/>
      <c r="G114" s="14" t="n"/>
    </row>
    <row r="115">
      <c r="A115" s="14" t="n"/>
      <c r="B115" s="17" t="n"/>
      <c r="C115" s="14" t="n"/>
      <c r="D115" s="14" t="n"/>
      <c r="E115" s="14" t="n"/>
      <c r="F115" s="18" t="n"/>
      <c r="G115" s="14" t="n"/>
    </row>
    <row r="116">
      <c r="A116" s="14" t="n"/>
      <c r="B116" s="17" t="n"/>
      <c r="C116" s="14" t="n"/>
      <c r="D116" s="14" t="n"/>
      <c r="E116" s="14" t="n"/>
      <c r="F116" s="18" t="n"/>
      <c r="G116" s="14" t="n"/>
    </row>
    <row r="117">
      <c r="A117" s="14" t="n"/>
      <c r="B117" s="17" t="n"/>
      <c r="C117" s="14" t="n"/>
      <c r="D117" s="14" t="n"/>
      <c r="E117" s="14" t="n"/>
      <c r="F117" s="18" t="n"/>
      <c r="G117" s="14" t="n"/>
    </row>
    <row r="118">
      <c r="A118" s="14" t="n"/>
      <c r="B118" s="17" t="n"/>
      <c r="C118" s="14" t="n"/>
      <c r="D118" s="14" t="n"/>
      <c r="E118" s="14" t="n"/>
      <c r="F118" s="18" t="n"/>
      <c r="G118" s="14" t="n"/>
    </row>
    <row r="119">
      <c r="A119" s="14" t="n"/>
      <c r="B119" s="17" t="n"/>
      <c r="C119" s="14" t="n"/>
      <c r="D119" s="14" t="n"/>
      <c r="E119" s="14" t="n"/>
      <c r="F119" s="18" t="n"/>
      <c r="G119" s="14" t="n"/>
    </row>
    <row r="120">
      <c r="A120" s="14" t="n"/>
      <c r="B120" s="17" t="n"/>
      <c r="C120" s="14" t="n"/>
      <c r="D120" s="14" t="n"/>
      <c r="E120" s="14" t="n"/>
      <c r="F120" s="18" t="n"/>
      <c r="G120" s="14" t="n"/>
    </row>
    <row r="121">
      <c r="A121" s="14" t="n"/>
      <c r="B121" s="17" t="n"/>
      <c r="C121" s="14" t="n"/>
      <c r="D121" s="14" t="n"/>
      <c r="E121" s="14" t="n"/>
      <c r="F121" s="18" t="n"/>
      <c r="G121" s="14" t="n"/>
    </row>
    <row r="122">
      <c r="A122" s="14" t="n"/>
      <c r="B122" s="17" t="n"/>
      <c r="C122" s="14" t="n"/>
      <c r="D122" s="14" t="n"/>
      <c r="E122" s="14" t="n"/>
      <c r="F122" s="18" t="n"/>
      <c r="G122" s="14" t="n"/>
    </row>
    <row r="123">
      <c r="A123" s="14" t="n"/>
      <c r="B123" s="17" t="n"/>
      <c r="C123" s="14" t="n"/>
      <c r="D123" s="14" t="n"/>
      <c r="E123" s="14" t="n"/>
      <c r="F123" s="18" t="n"/>
      <c r="G123" s="14" t="n"/>
    </row>
    <row r="124">
      <c r="A124" s="14" t="n"/>
      <c r="B124" s="17" t="n"/>
      <c r="C124" s="14" t="n"/>
      <c r="D124" s="14" t="n"/>
      <c r="E124" s="14" t="n"/>
      <c r="F124" s="18" t="n"/>
      <c r="G124" s="14" t="n"/>
    </row>
    <row r="125">
      <c r="A125" s="14" t="n"/>
      <c r="B125" s="17" t="n"/>
      <c r="C125" s="14" t="n"/>
      <c r="D125" s="14" t="n"/>
      <c r="E125" s="14" t="n"/>
      <c r="F125" s="18" t="n"/>
      <c r="G125" s="14" t="n"/>
    </row>
    <row r="126">
      <c r="A126" s="14" t="n"/>
      <c r="B126" s="17" t="n"/>
      <c r="C126" s="14" t="n"/>
      <c r="D126" s="14" t="n"/>
      <c r="E126" s="14" t="n"/>
      <c r="F126" s="18" t="n"/>
      <c r="G126" s="14" t="n"/>
    </row>
    <row r="127">
      <c r="A127" s="14" t="n"/>
      <c r="B127" s="17" t="n"/>
      <c r="C127" s="14" t="n"/>
      <c r="D127" s="14" t="n"/>
      <c r="E127" s="14" t="n"/>
      <c r="F127" s="18" t="n"/>
      <c r="G127" s="14" t="n"/>
    </row>
    <row r="128">
      <c r="A128" s="14" t="n"/>
      <c r="B128" s="17" t="n"/>
      <c r="C128" s="14" t="n"/>
      <c r="D128" s="14" t="n"/>
      <c r="E128" s="14" t="n"/>
      <c r="F128" s="18" t="n"/>
      <c r="G128" s="14" t="n"/>
    </row>
    <row r="129">
      <c r="A129" s="14" t="n"/>
      <c r="B129" s="17" t="n"/>
      <c r="C129" s="14" t="n"/>
      <c r="D129" s="14" t="n"/>
      <c r="E129" s="14" t="n"/>
      <c r="F129" s="18" t="n"/>
      <c r="G129" s="14" t="n"/>
    </row>
    <row r="130">
      <c r="A130" s="14" t="n"/>
      <c r="B130" s="17" t="n"/>
      <c r="C130" s="14" t="n"/>
      <c r="D130" s="14" t="n"/>
      <c r="E130" s="14" t="n"/>
      <c r="F130" s="18" t="n"/>
      <c r="G130" s="14" t="n"/>
    </row>
    <row r="131">
      <c r="A131" s="14" t="n"/>
      <c r="B131" s="17" t="n"/>
      <c r="C131" s="14" t="n"/>
      <c r="D131" s="14" t="n"/>
      <c r="E131" s="14" t="n"/>
      <c r="F131" s="18" t="n"/>
      <c r="G131" s="14" t="n"/>
    </row>
    <row r="132">
      <c r="A132" s="14" t="n"/>
      <c r="B132" s="17" t="n"/>
      <c r="C132" s="14" t="n"/>
      <c r="D132" s="14" t="n"/>
      <c r="E132" s="14" t="n"/>
      <c r="F132" s="18" t="n"/>
      <c r="G132" s="14" t="n"/>
    </row>
    <row r="133">
      <c r="A133" s="14" t="n"/>
      <c r="B133" s="17" t="n"/>
      <c r="C133" s="14" t="n"/>
      <c r="D133" s="14" t="n"/>
      <c r="E133" s="14" t="n"/>
      <c r="F133" s="18" t="n"/>
      <c r="G133" s="14" t="n"/>
    </row>
    <row r="134">
      <c r="A134" s="14" t="n"/>
      <c r="B134" s="17" t="n"/>
      <c r="C134" s="14" t="n"/>
      <c r="D134" s="14" t="n"/>
      <c r="E134" s="14" t="n"/>
      <c r="F134" s="18" t="n"/>
      <c r="G134" s="14" t="n"/>
    </row>
    <row r="135">
      <c r="A135" s="14" t="n"/>
      <c r="B135" s="17" t="n"/>
      <c r="C135" s="14" t="n"/>
      <c r="D135" s="14" t="n"/>
      <c r="E135" s="14" t="n"/>
      <c r="F135" s="18" t="n"/>
      <c r="G135" s="14" t="n"/>
    </row>
    <row r="136">
      <c r="A136" s="14" t="n"/>
      <c r="B136" s="17" t="n"/>
      <c r="C136" s="14" t="n"/>
      <c r="D136" s="14" t="n"/>
      <c r="E136" s="14" t="n"/>
      <c r="F136" s="18" t="n"/>
      <c r="G136" s="14" t="n"/>
    </row>
    <row r="137">
      <c r="A137" s="14" t="n"/>
      <c r="B137" s="17" t="n"/>
      <c r="C137" s="14" t="n"/>
      <c r="D137" s="14" t="n"/>
      <c r="E137" s="14" t="n"/>
      <c r="F137" s="18" t="n"/>
      <c r="G137" s="14" t="n"/>
    </row>
    <row r="138">
      <c r="A138" s="14" t="n"/>
      <c r="B138" s="17" t="n"/>
      <c r="C138" s="14" t="n"/>
      <c r="D138" s="14" t="n"/>
      <c r="E138" s="14" t="n"/>
      <c r="F138" s="18" t="n"/>
      <c r="G138" s="14" t="n"/>
    </row>
    <row r="139">
      <c r="A139" s="14" t="n"/>
      <c r="B139" s="17" t="n"/>
      <c r="C139" s="14" t="n"/>
      <c r="D139" s="14" t="n"/>
      <c r="E139" s="14" t="n"/>
      <c r="F139" s="18" t="n"/>
      <c r="G139" s="14" t="n"/>
    </row>
    <row r="140">
      <c r="A140" s="14" t="n"/>
      <c r="B140" s="17" t="n"/>
      <c r="C140" s="14" t="n"/>
      <c r="D140" s="14" t="n"/>
      <c r="E140" s="14" t="n"/>
      <c r="F140" s="18" t="n"/>
      <c r="G140" s="14" t="n"/>
    </row>
    <row r="141">
      <c r="A141" s="14" t="n"/>
      <c r="B141" s="17" t="n"/>
      <c r="C141" s="14" t="n"/>
      <c r="D141" s="14" t="n"/>
      <c r="E141" s="14" t="n"/>
      <c r="F141" s="18" t="n"/>
      <c r="G141" s="14" t="n"/>
    </row>
    <row r="142">
      <c r="A142" s="14" t="n"/>
      <c r="B142" s="17" t="n"/>
      <c r="C142" s="14" t="n"/>
      <c r="D142" s="14" t="n"/>
      <c r="E142" s="14" t="n"/>
      <c r="F142" s="18" t="n"/>
      <c r="G142" s="14" t="n"/>
    </row>
    <row r="143">
      <c r="A143" s="14" t="n"/>
      <c r="B143" s="17" t="n"/>
      <c r="C143" s="14" t="n"/>
      <c r="D143" s="14" t="n"/>
      <c r="E143" s="14" t="n"/>
      <c r="F143" s="18" t="n"/>
      <c r="G143" s="14" t="n"/>
    </row>
    <row r="144">
      <c r="A144" s="14" t="n"/>
      <c r="B144" s="17" t="n"/>
      <c r="C144" s="14" t="n"/>
      <c r="D144" s="14" t="n"/>
      <c r="E144" s="14" t="n"/>
      <c r="F144" s="18" t="n"/>
      <c r="G144" s="14" t="n"/>
    </row>
    <row r="145">
      <c r="A145" s="14" t="n"/>
      <c r="B145" s="17" t="n"/>
      <c r="C145" s="14" t="n"/>
      <c r="D145" s="14" t="n"/>
      <c r="E145" s="14" t="n"/>
      <c r="F145" s="18" t="n"/>
      <c r="G145" s="14" t="n"/>
    </row>
    <row r="146">
      <c r="A146" s="14" t="n"/>
      <c r="B146" s="17" t="n"/>
      <c r="C146" s="14" t="n"/>
      <c r="D146" s="14" t="n"/>
      <c r="E146" s="14" t="n"/>
      <c r="F146" s="18" t="n"/>
      <c r="G146" s="14" t="n"/>
    </row>
    <row r="147">
      <c r="A147" s="14" t="n"/>
      <c r="B147" s="17" t="n"/>
      <c r="C147" s="14" t="n"/>
      <c r="D147" s="14" t="n"/>
      <c r="E147" s="14" t="n"/>
      <c r="F147" s="18" t="n"/>
      <c r="G147" s="14" t="n"/>
    </row>
    <row r="148">
      <c r="A148" s="14" t="n"/>
      <c r="B148" s="17" t="n"/>
      <c r="C148" s="14" t="n"/>
      <c r="D148" s="14" t="n"/>
      <c r="E148" s="14" t="n"/>
      <c r="F148" s="18" t="n"/>
      <c r="G148" s="14" t="n"/>
    </row>
    <row r="149">
      <c r="A149" s="14" t="n"/>
      <c r="B149" s="17" t="n"/>
      <c r="C149" s="14" t="n"/>
      <c r="D149" s="14" t="n"/>
      <c r="E149" s="14" t="n"/>
      <c r="F149" s="18" t="n"/>
      <c r="G149" s="14" t="n"/>
    </row>
    <row r="150">
      <c r="A150" s="14" t="n"/>
      <c r="B150" s="17" t="n"/>
      <c r="C150" s="14" t="n"/>
      <c r="D150" s="14" t="n"/>
      <c r="E150" s="14" t="n"/>
      <c r="F150" s="18" t="n"/>
      <c r="G150" s="14" t="n"/>
    </row>
    <row r="151">
      <c r="A151" s="14" t="n"/>
      <c r="B151" s="17" t="n"/>
      <c r="C151" s="14" t="n"/>
      <c r="D151" s="14" t="n"/>
      <c r="E151" s="14" t="n"/>
      <c r="F151" s="18" t="n"/>
      <c r="G151" s="14" t="n"/>
    </row>
    <row r="152">
      <c r="A152" s="14" t="n"/>
      <c r="B152" s="17" t="n"/>
      <c r="C152" s="14" t="n"/>
      <c r="D152" s="14" t="n"/>
      <c r="E152" s="14" t="n"/>
      <c r="F152" s="18" t="n"/>
      <c r="G152" s="14" t="n"/>
    </row>
    <row r="153">
      <c r="A153" s="14" t="n"/>
      <c r="B153" s="17" t="n"/>
      <c r="C153" s="14" t="n"/>
      <c r="D153" s="14" t="n"/>
      <c r="E153" s="14" t="n"/>
      <c r="F153" s="18" t="n"/>
      <c r="G153" s="14" t="n"/>
    </row>
    <row r="154">
      <c r="A154" s="14" t="n"/>
      <c r="B154" s="17" t="n"/>
      <c r="C154" s="14" t="n"/>
      <c r="D154" s="14" t="n"/>
      <c r="E154" s="14" t="n"/>
      <c r="F154" s="18" t="n"/>
      <c r="G154" s="14" t="n"/>
    </row>
    <row r="155">
      <c r="A155" s="14" t="n"/>
      <c r="B155" s="17" t="n"/>
      <c r="C155" s="14" t="n"/>
      <c r="D155" s="14" t="n"/>
      <c r="E155" s="14" t="n"/>
      <c r="F155" s="18" t="n"/>
      <c r="G155" s="14" t="n"/>
    </row>
    <row r="156">
      <c r="A156" s="14" t="n"/>
      <c r="B156" s="17" t="n"/>
      <c r="C156" s="14" t="n"/>
      <c r="D156" s="14" t="n"/>
      <c r="E156" s="14" t="n"/>
      <c r="F156" s="18" t="n"/>
      <c r="G156" s="14" t="n"/>
    </row>
    <row r="157">
      <c r="A157" s="14" t="n"/>
      <c r="B157" s="17" t="n"/>
      <c r="C157" s="14" t="n"/>
      <c r="D157" s="14" t="n"/>
      <c r="E157" s="14" t="n"/>
      <c r="F157" s="18" t="n"/>
      <c r="G157" s="14" t="n"/>
    </row>
    <row r="158">
      <c r="A158" s="14" t="n"/>
      <c r="B158" s="17" t="n"/>
      <c r="C158" s="14" t="n"/>
      <c r="D158" s="14" t="n"/>
      <c r="E158" s="14" t="n"/>
      <c r="F158" s="18" t="n"/>
      <c r="G158" s="14" t="n"/>
    </row>
    <row r="159">
      <c r="A159" s="14" t="n"/>
      <c r="B159" s="17" t="n"/>
      <c r="C159" s="14" t="n"/>
      <c r="D159" s="14" t="n"/>
      <c r="E159" s="14" t="n"/>
      <c r="F159" s="18" t="n"/>
      <c r="G159" s="14" t="n"/>
    </row>
    <row r="160">
      <c r="A160" s="14" t="n"/>
      <c r="B160" s="17" t="n"/>
      <c r="C160" s="14" t="n"/>
      <c r="D160" s="14" t="n"/>
      <c r="E160" s="14" t="n"/>
      <c r="F160" s="18" t="n"/>
      <c r="G160" s="14" t="n"/>
    </row>
    <row r="161">
      <c r="A161" s="14" t="n"/>
      <c r="B161" s="17" t="n"/>
      <c r="C161" s="14" t="n"/>
      <c r="D161" s="14" t="n"/>
      <c r="E161" s="14" t="n"/>
      <c r="F161" s="18" t="n"/>
      <c r="G161" s="14" t="n"/>
    </row>
    <row r="162">
      <c r="A162" s="14" t="n"/>
      <c r="B162" s="17" t="n"/>
      <c r="C162" s="14" t="n"/>
      <c r="D162" s="14" t="n"/>
      <c r="E162" s="14" t="n"/>
      <c r="F162" s="18" t="n"/>
      <c r="G162" s="14" t="n"/>
    </row>
    <row r="163">
      <c r="A163" s="14" t="n"/>
      <c r="B163" s="17" t="n"/>
      <c r="C163" s="14" t="n"/>
      <c r="D163" s="14" t="n"/>
      <c r="E163" s="14" t="n"/>
      <c r="F163" s="18" t="n"/>
      <c r="G163" s="14" t="n"/>
    </row>
    <row r="164">
      <c r="A164" s="14" t="n"/>
      <c r="B164" s="17" t="n"/>
      <c r="C164" s="14" t="n"/>
      <c r="D164" s="14" t="n"/>
      <c r="E164" s="14" t="n"/>
      <c r="F164" s="18" t="n"/>
      <c r="G164" s="14" t="n"/>
    </row>
    <row r="165">
      <c r="A165" s="14" t="n"/>
      <c r="B165" s="17" t="n"/>
      <c r="C165" s="14" t="n"/>
      <c r="D165" s="14" t="n"/>
      <c r="E165" s="14" t="n"/>
      <c r="F165" s="18" t="n"/>
      <c r="G165" s="14" t="n"/>
    </row>
    <row r="166">
      <c r="A166" s="14" t="n"/>
      <c r="B166" s="17" t="n"/>
      <c r="C166" s="14" t="n"/>
      <c r="D166" s="14" t="n"/>
      <c r="E166" s="14" t="n"/>
      <c r="F166" s="18" t="n"/>
      <c r="G166" s="14" t="n"/>
    </row>
    <row r="167">
      <c r="A167" s="14" t="n"/>
      <c r="B167" s="17" t="n"/>
      <c r="C167" s="14" t="n"/>
      <c r="D167" s="14" t="n"/>
      <c r="E167" s="14" t="n"/>
      <c r="F167" s="18" t="n"/>
      <c r="G167" s="14" t="n"/>
    </row>
    <row r="168">
      <c r="A168" s="14" t="n"/>
      <c r="B168" s="17" t="n"/>
      <c r="C168" s="14" t="n"/>
      <c r="D168" s="14" t="n"/>
      <c r="E168" s="14" t="n"/>
      <c r="F168" s="18" t="n"/>
      <c r="G168" s="14" t="n"/>
    </row>
    <row r="169">
      <c r="A169" s="14" t="n"/>
      <c r="B169" s="17" t="n"/>
      <c r="C169" s="14" t="n"/>
      <c r="D169" s="14" t="n"/>
      <c r="E169" s="14" t="n"/>
      <c r="F169" s="18" t="n"/>
      <c r="G169" s="14" t="n"/>
    </row>
    <row r="170">
      <c r="A170" s="14" t="n"/>
      <c r="B170" s="17" t="n"/>
      <c r="C170" s="14" t="n"/>
      <c r="D170" s="14" t="n"/>
      <c r="E170" s="14" t="n"/>
      <c r="F170" s="18" t="n"/>
      <c r="G170" s="14" t="n"/>
    </row>
    <row r="171">
      <c r="A171" s="14" t="n"/>
      <c r="B171" s="17" t="n"/>
      <c r="C171" s="14" t="n"/>
      <c r="D171" s="14" t="n"/>
      <c r="E171" s="14" t="n"/>
      <c r="F171" s="18" t="n"/>
      <c r="G171" s="14" t="n"/>
    </row>
    <row r="172">
      <c r="A172" s="14" t="n"/>
      <c r="B172" s="17" t="n"/>
      <c r="C172" s="14" t="n"/>
      <c r="D172" s="14" t="n"/>
      <c r="E172" s="14" t="n"/>
      <c r="F172" s="18" t="n"/>
      <c r="G172" s="14" t="n"/>
    </row>
    <row r="173">
      <c r="A173" s="14" t="n"/>
      <c r="B173" s="17" t="n"/>
      <c r="C173" s="14" t="n"/>
      <c r="D173" s="14" t="n"/>
      <c r="E173" s="14" t="n"/>
      <c r="F173" s="18" t="n"/>
      <c r="G173" s="14" t="n"/>
    </row>
    <row r="174">
      <c r="A174" s="14" t="n"/>
      <c r="B174" s="17" t="n"/>
      <c r="C174" s="14" t="n"/>
      <c r="D174" s="14" t="n"/>
      <c r="E174" s="14" t="n"/>
      <c r="F174" s="18" t="n"/>
      <c r="G174" s="14" t="n"/>
    </row>
    <row r="175">
      <c r="A175" s="14" t="n"/>
      <c r="B175" s="17" t="n"/>
      <c r="C175" s="14" t="n"/>
      <c r="D175" s="14" t="n"/>
      <c r="E175" s="14" t="n"/>
      <c r="F175" s="18" t="n"/>
      <c r="G175" s="14" t="n"/>
    </row>
    <row r="176">
      <c r="A176" s="14" t="n"/>
      <c r="B176" s="17" t="n"/>
      <c r="C176" s="14" t="n"/>
      <c r="D176" s="14" t="n"/>
      <c r="E176" s="14" t="n"/>
      <c r="F176" s="18" t="n"/>
      <c r="G176" s="14" t="n"/>
    </row>
    <row r="177">
      <c r="A177" s="14" t="n"/>
      <c r="B177" s="17" t="n"/>
      <c r="C177" s="14" t="n"/>
      <c r="D177" s="14" t="n"/>
      <c r="E177" s="14" t="n"/>
      <c r="F177" s="18" t="n"/>
      <c r="G177" s="14" t="n"/>
    </row>
    <row r="178">
      <c r="A178" s="14" t="n"/>
      <c r="B178" s="17" t="n"/>
      <c r="C178" s="14" t="n"/>
      <c r="D178" s="14" t="n"/>
      <c r="E178" s="14" t="n"/>
      <c r="F178" s="18" t="n"/>
      <c r="G178" s="14" t="n"/>
    </row>
    <row r="179">
      <c r="A179" s="14" t="n"/>
      <c r="B179" s="17" t="n"/>
      <c r="C179" s="14" t="n"/>
      <c r="D179" s="14" t="n"/>
      <c r="E179" s="14" t="n"/>
      <c r="F179" s="18" t="n"/>
      <c r="G179" s="14" t="n"/>
    </row>
    <row r="180">
      <c r="A180" s="14" t="n"/>
      <c r="B180" s="17" t="n"/>
      <c r="C180" s="14" t="n"/>
      <c r="D180" s="14" t="n"/>
      <c r="E180" s="14" t="n"/>
      <c r="F180" s="18" t="n"/>
      <c r="G180" s="14" t="n"/>
    </row>
    <row r="181">
      <c r="A181" s="14" t="n"/>
      <c r="B181" s="17" t="n"/>
      <c r="C181" s="14" t="n"/>
      <c r="D181" s="14" t="n"/>
      <c r="E181" s="14" t="n"/>
      <c r="F181" s="18" t="n"/>
      <c r="G181" s="14" t="n"/>
    </row>
    <row r="182">
      <c r="A182" s="14" t="n"/>
      <c r="B182" s="17" t="n"/>
      <c r="C182" s="14" t="n"/>
      <c r="D182" s="14" t="n"/>
      <c r="E182" s="14" t="n"/>
      <c r="F182" s="18" t="n"/>
      <c r="G182" s="14" t="n"/>
    </row>
    <row r="183">
      <c r="A183" s="14" t="n"/>
      <c r="B183" s="17" t="n"/>
      <c r="C183" s="14" t="n"/>
      <c r="D183" s="14" t="n"/>
      <c r="E183" s="14" t="n"/>
      <c r="F183" s="18" t="n"/>
      <c r="G183" s="14" t="n"/>
    </row>
    <row r="184">
      <c r="A184" s="14" t="n"/>
      <c r="B184" s="17" t="n"/>
      <c r="C184" s="14" t="n"/>
      <c r="D184" s="14" t="n"/>
      <c r="E184" s="14" t="n"/>
      <c r="F184" s="18" t="n"/>
      <c r="G184" s="14" t="n"/>
    </row>
    <row r="185">
      <c r="A185" s="14" t="n"/>
      <c r="B185" s="17" t="n"/>
      <c r="C185" s="14" t="n"/>
      <c r="D185" s="14" t="n"/>
      <c r="E185" s="14" t="n"/>
      <c r="F185" s="18" t="n"/>
      <c r="G185" s="14" t="n"/>
    </row>
    <row r="186">
      <c r="A186" s="14" t="n"/>
      <c r="B186" s="17" t="n"/>
      <c r="C186" s="14" t="n"/>
      <c r="D186" s="14" t="n"/>
      <c r="E186" s="14" t="n"/>
      <c r="F186" s="18" t="n"/>
      <c r="G186" s="14" t="n"/>
    </row>
    <row r="187">
      <c r="A187" s="14" t="n"/>
      <c r="B187" s="17" t="n"/>
      <c r="C187" s="14" t="n"/>
      <c r="D187" s="14" t="n"/>
      <c r="E187" s="14" t="n"/>
      <c r="F187" s="18" t="n"/>
      <c r="G187" s="14" t="n"/>
    </row>
    <row r="188">
      <c r="A188" s="14" t="n"/>
      <c r="B188" s="17" t="n"/>
      <c r="C188" s="14" t="n"/>
      <c r="D188" s="14" t="n"/>
      <c r="E188" s="14" t="n"/>
      <c r="F188" s="18" t="n"/>
      <c r="G188" s="14" t="n"/>
    </row>
    <row r="189">
      <c r="A189" s="14" t="n"/>
      <c r="B189" s="17" t="n"/>
      <c r="C189" s="14" t="n"/>
      <c r="D189" s="14" t="n"/>
      <c r="E189" s="14" t="n"/>
      <c r="F189" s="18" t="n"/>
      <c r="G189" s="14" t="n"/>
    </row>
    <row r="190">
      <c r="A190" s="14" t="n"/>
      <c r="B190" s="17" t="n"/>
      <c r="C190" s="14" t="n"/>
      <c r="D190" s="14" t="n"/>
      <c r="E190" s="14" t="n"/>
      <c r="F190" s="18" t="n"/>
      <c r="G190" s="14" t="n"/>
    </row>
    <row r="191">
      <c r="A191" s="14" t="n"/>
      <c r="B191" s="17" t="n"/>
      <c r="C191" s="14" t="n"/>
      <c r="D191" s="14" t="n"/>
      <c r="E191" s="14" t="n"/>
      <c r="F191" s="18" t="n"/>
      <c r="G191" s="14" t="n"/>
    </row>
    <row r="192">
      <c r="A192" s="14" t="n"/>
      <c r="B192" s="17" t="n"/>
      <c r="C192" s="14" t="n"/>
      <c r="D192" s="14" t="n"/>
      <c r="E192" s="14" t="n"/>
      <c r="F192" s="18" t="n"/>
      <c r="G192" s="14" t="n"/>
    </row>
    <row r="193">
      <c r="A193" s="14" t="n"/>
      <c r="B193" s="17" t="n"/>
      <c r="C193" s="14" t="n"/>
      <c r="D193" s="14" t="n"/>
      <c r="E193" s="14" t="n"/>
      <c r="F193" s="18" t="n"/>
      <c r="G193" s="14" t="n"/>
    </row>
    <row r="194">
      <c r="A194" s="14" t="n"/>
      <c r="B194" s="17" t="n"/>
      <c r="C194" s="14" t="n"/>
      <c r="D194" s="14" t="n"/>
      <c r="E194" s="14" t="n"/>
      <c r="F194" s="18" t="n"/>
      <c r="G194" s="14" t="n"/>
    </row>
    <row r="195">
      <c r="A195" s="14" t="n"/>
      <c r="B195" s="17" t="n"/>
      <c r="C195" s="14" t="n"/>
      <c r="D195" s="14" t="n"/>
      <c r="E195" s="14" t="n"/>
      <c r="F195" s="18" t="n"/>
      <c r="G195" s="14" t="n"/>
    </row>
    <row r="196">
      <c r="A196" s="14" t="n"/>
      <c r="B196" s="17" t="n"/>
      <c r="C196" s="14" t="n"/>
      <c r="D196" s="14" t="n"/>
      <c r="E196" s="14" t="n"/>
      <c r="F196" s="18" t="n"/>
      <c r="G196" s="14" t="n"/>
    </row>
    <row r="197">
      <c r="A197" s="14" t="n"/>
      <c r="B197" s="17" t="n"/>
      <c r="C197" s="14" t="n"/>
      <c r="D197" s="14" t="n"/>
      <c r="E197" s="14" t="n"/>
      <c r="F197" s="18" t="n"/>
      <c r="G197" s="14" t="n"/>
    </row>
    <row r="198">
      <c r="A198" s="14" t="n"/>
      <c r="B198" s="17" t="n"/>
      <c r="C198" s="14" t="n"/>
      <c r="D198" s="14" t="n"/>
      <c r="E198" s="14" t="n"/>
      <c r="F198" s="18" t="n"/>
      <c r="G198" s="14" t="n"/>
    </row>
    <row r="199">
      <c r="A199" s="14" t="n"/>
      <c r="B199" s="17" t="n"/>
      <c r="C199" s="14" t="n"/>
      <c r="D199" s="14" t="n"/>
      <c r="E199" s="14" t="n"/>
      <c r="F199" s="18" t="n"/>
      <c r="G199" s="14" t="n"/>
    </row>
    <row r="200">
      <c r="A200" s="14" t="n"/>
      <c r="B200" s="17" t="n"/>
      <c r="C200" s="14" t="n"/>
      <c r="D200" s="14" t="n"/>
      <c r="E200" s="14" t="n"/>
      <c r="F200" s="18" t="n"/>
      <c r="G200" s="14" t="n"/>
    </row>
    <row r="201">
      <c r="A201" s="14" t="n"/>
      <c r="B201" s="17" t="n"/>
      <c r="C201" s="14" t="n"/>
      <c r="D201" s="14" t="n"/>
      <c r="E201" s="14" t="n"/>
      <c r="F201" s="18" t="n"/>
      <c r="G201" s="14" t="n"/>
    </row>
    <row r="202">
      <c r="A202" s="14" t="n"/>
      <c r="B202" s="17" t="n"/>
      <c r="C202" s="14" t="n"/>
      <c r="D202" s="14" t="n"/>
      <c r="E202" s="14" t="n"/>
      <c r="F202" s="18" t="n"/>
      <c r="G202" s="14" t="n"/>
    </row>
    <row r="203">
      <c r="A203" s="14" t="n"/>
      <c r="B203" s="17" t="n"/>
      <c r="C203" s="14" t="n"/>
      <c r="D203" s="14" t="n"/>
      <c r="E203" s="14" t="n"/>
      <c r="F203" s="18" t="n"/>
      <c r="G203" s="14" t="n"/>
    </row>
    <row r="204">
      <c r="A204" s="14" t="n"/>
      <c r="B204" s="17" t="n"/>
      <c r="C204" s="14" t="n"/>
      <c r="D204" s="14" t="n"/>
      <c r="E204" s="14" t="n"/>
      <c r="F204" s="18" t="n"/>
      <c r="G204" s="14" t="n"/>
    </row>
    <row r="205">
      <c r="A205" s="14" t="n"/>
      <c r="B205" s="17" t="n"/>
      <c r="C205" s="14" t="n"/>
      <c r="D205" s="14" t="n"/>
      <c r="E205" s="14" t="n"/>
      <c r="F205" s="18" t="n"/>
      <c r="G205" s="14" t="n"/>
    </row>
    <row r="206">
      <c r="A206" s="14" t="n"/>
      <c r="B206" s="17" t="n"/>
      <c r="C206" s="14" t="n"/>
      <c r="D206" s="14" t="n"/>
      <c r="E206" s="14" t="n"/>
      <c r="F206" s="18" t="n"/>
      <c r="G206" s="14" t="n"/>
    </row>
    <row r="207">
      <c r="A207" s="14" t="n"/>
      <c r="B207" s="17" t="n"/>
      <c r="C207" s="14" t="n"/>
      <c r="D207" s="14" t="n"/>
      <c r="E207" s="14" t="n"/>
      <c r="F207" s="18" t="n"/>
      <c r="G207" s="14" t="n"/>
    </row>
    <row r="208">
      <c r="A208" s="14" t="n"/>
      <c r="B208" s="17" t="n"/>
      <c r="C208" s="14" t="n"/>
      <c r="D208" s="14" t="n"/>
      <c r="E208" s="14" t="n"/>
      <c r="F208" s="18" t="n"/>
      <c r="G208" s="14" t="n"/>
    </row>
    <row r="209">
      <c r="A209" s="14" t="n"/>
      <c r="B209" s="17" t="n"/>
      <c r="C209" s="14" t="n"/>
      <c r="D209" s="14" t="n"/>
      <c r="E209" s="14" t="n"/>
      <c r="F209" s="18" t="n"/>
      <c r="G209" s="14" t="n"/>
    </row>
    <row r="210">
      <c r="A210" s="14" t="n"/>
      <c r="B210" s="17" t="n"/>
      <c r="C210" s="14" t="n"/>
      <c r="D210" s="14" t="n"/>
      <c r="E210" s="14" t="n"/>
      <c r="F210" s="18" t="n"/>
      <c r="G210" s="14" t="n"/>
    </row>
    <row r="211">
      <c r="A211" s="14" t="n"/>
      <c r="B211" s="17" t="n"/>
      <c r="C211" s="14" t="n"/>
      <c r="D211" s="14" t="n"/>
      <c r="E211" s="14" t="n"/>
      <c r="F211" s="18" t="n"/>
      <c r="G211" s="14" t="n"/>
    </row>
    <row r="212">
      <c r="A212" s="14" t="n"/>
      <c r="B212" s="17" t="n"/>
      <c r="C212" s="14" t="n"/>
      <c r="D212" s="14" t="n"/>
      <c r="E212" s="14" t="n"/>
      <c r="F212" s="18" t="n"/>
      <c r="G212" s="14" t="n"/>
    </row>
    <row r="213">
      <c r="A213" s="14" t="n"/>
      <c r="B213" s="17" t="n"/>
      <c r="C213" s="14" t="n"/>
      <c r="D213" s="14" t="n"/>
      <c r="E213" s="14" t="n"/>
      <c r="F213" s="18" t="n"/>
      <c r="G213" s="14" t="n"/>
    </row>
    <row r="214">
      <c r="A214" s="14" t="n"/>
      <c r="B214" s="17" t="n"/>
      <c r="C214" s="14" t="n"/>
      <c r="D214" s="14" t="n"/>
      <c r="E214" s="14" t="n"/>
      <c r="F214" s="18" t="n"/>
      <c r="G214" s="14" t="n"/>
    </row>
    <row r="215">
      <c r="A215" s="14" t="n"/>
      <c r="B215" s="17" t="n"/>
      <c r="C215" s="14" t="n"/>
      <c r="D215" s="14" t="n"/>
      <c r="E215" s="14" t="n"/>
      <c r="F215" s="18" t="n"/>
      <c r="G215" s="14" t="n"/>
    </row>
    <row r="216">
      <c r="A216" s="14" t="n"/>
      <c r="B216" s="17" t="n"/>
      <c r="C216" s="14" t="n"/>
      <c r="D216" s="14" t="n"/>
      <c r="E216" s="14" t="n"/>
      <c r="F216" s="18" t="n"/>
      <c r="G216" s="14" t="n"/>
    </row>
    <row r="217">
      <c r="A217" s="14" t="n"/>
      <c r="B217" s="17" t="n"/>
      <c r="C217" s="14" t="n"/>
      <c r="D217" s="14" t="n"/>
      <c r="E217" s="14" t="n"/>
      <c r="F217" s="18" t="n"/>
      <c r="G217" s="14" t="n"/>
    </row>
    <row r="218">
      <c r="A218" s="14" t="n"/>
      <c r="B218" s="17" t="n"/>
      <c r="C218" s="14" t="n"/>
      <c r="D218" s="14" t="n"/>
      <c r="E218" s="14" t="n"/>
      <c r="F218" s="18" t="n"/>
      <c r="G218" s="14" t="n"/>
    </row>
    <row r="219">
      <c r="A219" s="14" t="n"/>
      <c r="B219" s="17" t="n"/>
      <c r="C219" s="14" t="n"/>
      <c r="D219" s="14" t="n"/>
      <c r="E219" s="14" t="n"/>
      <c r="F219" s="18" t="n"/>
      <c r="G219" s="14" t="n"/>
    </row>
    <row r="220">
      <c r="A220" s="14" t="n"/>
      <c r="B220" s="17" t="n"/>
      <c r="C220" s="14" t="n"/>
      <c r="D220" s="14" t="n"/>
      <c r="E220" s="14" t="n"/>
      <c r="F220" s="18" t="n"/>
      <c r="G220" s="14" t="n"/>
    </row>
    <row r="221">
      <c r="A221" s="14" t="n"/>
      <c r="B221" s="17" t="n"/>
      <c r="C221" s="14" t="n"/>
      <c r="D221" s="14" t="n"/>
      <c r="E221" s="14" t="n"/>
      <c r="F221" s="18" t="n"/>
      <c r="G221" s="14" t="n"/>
    </row>
    <row r="222">
      <c r="A222" s="14" t="n"/>
      <c r="B222" s="17" t="n"/>
      <c r="C222" s="14" t="n"/>
      <c r="D222" s="14" t="n"/>
      <c r="E222" s="14" t="n"/>
      <c r="F222" s="18" t="n"/>
      <c r="G222" s="14" t="n"/>
    </row>
    <row r="223">
      <c r="A223" s="14" t="n"/>
      <c r="B223" s="17" t="n"/>
      <c r="C223" s="14" t="n"/>
      <c r="D223" s="14" t="n"/>
      <c r="E223" s="14" t="n"/>
      <c r="F223" s="18" t="n"/>
      <c r="G223" s="14" t="n"/>
    </row>
    <row r="224">
      <c r="A224" s="14" t="n"/>
      <c r="B224" s="17" t="n"/>
      <c r="C224" s="14" t="n"/>
      <c r="D224" s="14" t="n"/>
      <c r="E224" s="14" t="n"/>
      <c r="F224" s="18" t="n"/>
      <c r="G224" s="14" t="n"/>
    </row>
    <row r="225">
      <c r="A225" s="14" t="n"/>
      <c r="B225" s="17" t="n"/>
      <c r="C225" s="14" t="n"/>
      <c r="D225" s="14" t="n"/>
      <c r="E225" s="14" t="n"/>
      <c r="F225" s="18" t="n"/>
      <c r="G225" s="14" t="n"/>
    </row>
    <row r="226">
      <c r="A226" s="14" t="n"/>
      <c r="B226" s="17" t="n"/>
      <c r="C226" s="14" t="n"/>
      <c r="D226" s="14" t="n"/>
      <c r="E226" s="14" t="n"/>
      <c r="F226" s="18" t="n"/>
      <c r="G226" s="14" t="n"/>
    </row>
    <row r="227">
      <c r="A227" s="14" t="n"/>
      <c r="B227" s="17" t="n"/>
      <c r="C227" s="14" t="n"/>
      <c r="D227" s="14" t="n"/>
      <c r="E227" s="14" t="n"/>
      <c r="F227" s="18" t="n"/>
      <c r="G227" s="14" t="n"/>
    </row>
    <row r="228">
      <c r="A228" s="14" t="n"/>
      <c r="B228" s="17" t="n"/>
      <c r="C228" s="14" t="n"/>
      <c r="D228" s="14" t="n"/>
      <c r="E228" s="14" t="n"/>
      <c r="F228" s="18" t="n"/>
      <c r="G228" s="14" t="n"/>
    </row>
    <row r="229">
      <c r="A229" s="14" t="n"/>
      <c r="B229" s="17" t="n"/>
      <c r="C229" s="14" t="n"/>
      <c r="D229" s="14" t="n"/>
      <c r="E229" s="14" t="n"/>
      <c r="F229" s="18" t="n"/>
      <c r="G229" s="14" t="n"/>
    </row>
    <row r="230">
      <c r="A230" s="14" t="n"/>
      <c r="B230" s="17" t="n"/>
      <c r="C230" s="14" t="n"/>
      <c r="D230" s="14" t="n"/>
      <c r="E230" s="14" t="n"/>
      <c r="F230" s="18" t="n"/>
      <c r="G230" s="14" t="n"/>
    </row>
    <row r="231">
      <c r="A231" s="14" t="n"/>
      <c r="B231" s="17" t="n"/>
      <c r="C231" s="14" t="n"/>
      <c r="D231" s="14" t="n"/>
      <c r="E231" s="14" t="n"/>
      <c r="F231" s="18" t="n"/>
      <c r="G231" s="14" t="n"/>
    </row>
    <row r="232">
      <c r="A232" s="14" t="n"/>
      <c r="B232" s="17" t="n"/>
      <c r="C232" s="14" t="n"/>
      <c r="D232" s="14" t="n"/>
      <c r="E232" s="14" t="n"/>
      <c r="F232" s="18" t="n"/>
      <c r="G232" s="14" t="n"/>
    </row>
    <row r="233">
      <c r="A233" s="14" t="n"/>
      <c r="B233" s="17" t="n"/>
      <c r="C233" s="14" t="n"/>
      <c r="D233" s="14" t="n"/>
      <c r="E233" s="14" t="n"/>
      <c r="F233" s="18" t="n"/>
      <c r="G233" s="14" t="n"/>
    </row>
    <row r="234">
      <c r="A234" s="14" t="n"/>
      <c r="B234" s="17" t="n"/>
      <c r="C234" s="14" t="n"/>
      <c r="D234" s="14" t="n"/>
      <c r="E234" s="14" t="n"/>
      <c r="F234" s="18" t="n"/>
      <c r="G234" s="14" t="n"/>
    </row>
    <row r="235">
      <c r="A235" s="14" t="n"/>
      <c r="B235" s="17" t="n"/>
      <c r="C235" s="14" t="n"/>
      <c r="D235" s="14" t="n"/>
      <c r="E235" s="14" t="n"/>
      <c r="F235" s="18" t="n"/>
      <c r="G235" s="14" t="n"/>
    </row>
    <row r="236">
      <c r="A236" s="14" t="n"/>
      <c r="B236" s="17" t="n"/>
      <c r="C236" s="14" t="n"/>
      <c r="D236" s="14" t="n"/>
      <c r="E236" s="14" t="n"/>
      <c r="F236" s="18" t="n"/>
      <c r="G236" s="14" t="n"/>
    </row>
    <row r="237">
      <c r="A237" s="14" t="n"/>
      <c r="B237" s="17" t="n"/>
      <c r="C237" s="14" t="n"/>
      <c r="D237" s="14" t="n"/>
      <c r="E237" s="14" t="n"/>
      <c r="F237" s="18" t="n"/>
      <c r="G237" s="14" t="n"/>
    </row>
    <row r="238">
      <c r="A238" s="14" t="n"/>
      <c r="B238" s="17" t="n"/>
      <c r="C238" s="14" t="n"/>
      <c r="D238" s="14" t="n"/>
      <c r="E238" s="14" t="n"/>
      <c r="F238" s="18" t="n"/>
      <c r="G238" s="14" t="n"/>
    </row>
    <row r="239">
      <c r="A239" s="14" t="n"/>
      <c r="B239" s="17" t="n"/>
      <c r="C239" s="14" t="n"/>
      <c r="D239" s="14" t="n"/>
      <c r="E239" s="14" t="n"/>
      <c r="F239" s="18" t="n"/>
      <c r="G239" s="14" t="n"/>
    </row>
    <row r="240">
      <c r="A240" s="14" t="n"/>
      <c r="B240" s="17" t="n"/>
      <c r="C240" s="14" t="n"/>
      <c r="D240" s="14" t="n"/>
      <c r="E240" s="14" t="n"/>
      <c r="F240" s="18" t="n"/>
      <c r="G240" s="14" t="n"/>
    </row>
    <row r="241">
      <c r="A241" s="14" t="n"/>
      <c r="B241" s="17" t="n"/>
      <c r="C241" s="14" t="n"/>
      <c r="D241" s="14" t="n"/>
      <c r="E241" s="14" t="n"/>
      <c r="F241" s="18" t="n"/>
      <c r="G241" s="14" t="n"/>
    </row>
    <row r="242">
      <c r="A242" s="14" t="n"/>
      <c r="B242" s="17" t="n"/>
      <c r="C242" s="14" t="n"/>
      <c r="D242" s="14" t="n"/>
      <c r="E242" s="14" t="n"/>
      <c r="F242" s="18" t="n"/>
      <c r="G242" s="14" t="n"/>
    </row>
    <row r="243">
      <c r="A243" s="14" t="n"/>
      <c r="B243" s="17" t="n"/>
      <c r="C243" s="14" t="n"/>
      <c r="D243" s="14" t="n"/>
      <c r="E243" s="14" t="n"/>
      <c r="F243" s="18" t="n"/>
      <c r="G243" s="14" t="n"/>
    </row>
    <row r="244">
      <c r="A244" s="14" t="n"/>
      <c r="B244" s="17" t="n"/>
      <c r="C244" s="14" t="n"/>
      <c r="D244" s="14" t="n"/>
      <c r="E244" s="14" t="n"/>
      <c r="F244" s="18" t="n"/>
      <c r="G244" s="14" t="n"/>
    </row>
    <row r="245">
      <c r="A245" s="14" t="n"/>
      <c r="B245" s="17" t="n"/>
      <c r="C245" s="14" t="n"/>
      <c r="D245" s="14" t="n"/>
      <c r="E245" s="14" t="n"/>
      <c r="F245" s="18" t="n"/>
      <c r="G245" s="14" t="n"/>
    </row>
    <row r="246">
      <c r="A246" s="14" t="n"/>
      <c r="B246" s="17" t="n"/>
      <c r="C246" s="14" t="n"/>
      <c r="D246" s="14" t="n"/>
      <c r="E246" s="14" t="n"/>
      <c r="F246" s="18" t="n"/>
      <c r="G246" s="14" t="n"/>
    </row>
    <row r="247">
      <c r="A247" s="14" t="n"/>
      <c r="B247" s="17" t="n"/>
      <c r="C247" s="14" t="n"/>
      <c r="D247" s="14" t="n"/>
      <c r="E247" s="14" t="n"/>
      <c r="F247" s="18" t="n"/>
      <c r="G247" s="14" t="n"/>
    </row>
    <row r="248">
      <c r="A248" s="14" t="n"/>
      <c r="B248" s="17" t="n"/>
      <c r="C248" s="14" t="n"/>
      <c r="D248" s="14" t="n"/>
      <c r="E248" s="14" t="n"/>
      <c r="F248" s="18" t="n"/>
      <c r="G248" s="14" t="n"/>
    </row>
    <row r="249">
      <c r="A249" s="14" t="n"/>
      <c r="B249" s="17" t="n"/>
      <c r="C249" s="14" t="n"/>
      <c r="D249" s="14" t="n"/>
      <c r="E249" s="14" t="n"/>
      <c r="F249" s="18" t="n"/>
      <c r="G249" s="14" t="n"/>
    </row>
    <row r="250">
      <c r="A250" s="14" t="n"/>
      <c r="B250" s="17" t="n"/>
      <c r="C250" s="14" t="n"/>
      <c r="D250" s="14" t="n"/>
      <c r="E250" s="14" t="n"/>
      <c r="F250" s="18" t="n"/>
      <c r="G250" s="14" t="n"/>
    </row>
    <row r="251">
      <c r="A251" s="14" t="n"/>
      <c r="B251" s="17" t="n"/>
      <c r="C251" s="14" t="n"/>
      <c r="D251" s="14" t="n"/>
      <c r="E251" s="14" t="n"/>
      <c r="F251" s="18" t="n"/>
      <c r="G251" s="14" t="n"/>
    </row>
    <row r="252">
      <c r="A252" s="14" t="n"/>
      <c r="B252" s="17" t="n"/>
      <c r="C252" s="14" t="n"/>
      <c r="D252" s="14" t="n"/>
      <c r="E252" s="14" t="n"/>
      <c r="F252" s="18" t="n"/>
      <c r="G252" s="14" t="n"/>
    </row>
    <row r="253">
      <c r="A253" s="14" t="n"/>
      <c r="B253" s="17" t="n"/>
      <c r="C253" s="14" t="n"/>
      <c r="D253" s="14" t="n"/>
      <c r="E253" s="14" t="n"/>
      <c r="F253" s="18" t="n"/>
      <c r="G253" s="14" t="n"/>
    </row>
    <row r="254">
      <c r="A254" s="14" t="n"/>
      <c r="B254" s="17" t="n"/>
      <c r="C254" s="14" t="n"/>
      <c r="D254" s="14" t="n"/>
      <c r="E254" s="14" t="n"/>
      <c r="F254" s="18" t="n"/>
      <c r="G254" s="14" t="n"/>
    </row>
    <row r="255">
      <c r="A255" s="14" t="n"/>
      <c r="B255" s="17" t="n"/>
      <c r="C255" s="14" t="n"/>
      <c r="D255" s="14" t="n"/>
      <c r="E255" s="14" t="n"/>
      <c r="F255" s="18" t="n"/>
      <c r="G255" s="14" t="n"/>
    </row>
    <row r="256">
      <c r="A256" s="14" t="n"/>
      <c r="B256" s="17" t="n"/>
      <c r="C256" s="14" t="n"/>
      <c r="D256" s="14" t="n"/>
      <c r="E256" s="14" t="n"/>
      <c r="F256" s="18" t="n"/>
      <c r="G256" s="14" t="n"/>
    </row>
    <row r="257">
      <c r="A257" s="14" t="n"/>
      <c r="B257" s="17" t="n"/>
      <c r="C257" s="14" t="n"/>
      <c r="D257" s="14" t="n"/>
      <c r="E257" s="14" t="n"/>
      <c r="F257" s="18" t="n"/>
      <c r="G257" s="14" t="n"/>
    </row>
    <row r="258">
      <c r="A258" s="14" t="n"/>
      <c r="B258" s="17" t="n"/>
      <c r="C258" s="14" t="n"/>
      <c r="D258" s="14" t="n"/>
      <c r="E258" s="14" t="n"/>
      <c r="F258" s="18" t="n"/>
      <c r="G258" s="14" t="n"/>
    </row>
    <row r="259">
      <c r="A259" s="14" t="n"/>
      <c r="B259" s="17" t="n"/>
      <c r="C259" s="14" t="n"/>
      <c r="D259" s="14" t="n"/>
      <c r="E259" s="14" t="n"/>
      <c r="F259" s="18" t="n"/>
      <c r="G259" s="14" t="n"/>
    </row>
    <row r="260">
      <c r="A260" s="14" t="n"/>
      <c r="B260" s="17" t="n"/>
      <c r="C260" s="14" t="n"/>
      <c r="D260" s="14" t="n"/>
      <c r="E260" s="14" t="n"/>
      <c r="F260" s="18" t="n"/>
      <c r="G260" s="14" t="n"/>
    </row>
    <row r="261">
      <c r="A261" s="14" t="n"/>
      <c r="B261" s="17" t="n"/>
      <c r="C261" s="14" t="n"/>
      <c r="D261" s="14" t="n"/>
      <c r="E261" s="14" t="n"/>
      <c r="F261" s="18" t="n"/>
      <c r="G261" s="14" t="n"/>
    </row>
    <row r="262">
      <c r="A262" s="14" t="n"/>
      <c r="B262" s="17" t="n"/>
      <c r="C262" s="14" t="n"/>
      <c r="D262" s="14" t="n"/>
      <c r="E262" s="14" t="n"/>
      <c r="F262" s="18" t="n"/>
      <c r="G262" s="14" t="n"/>
    </row>
    <row r="263">
      <c r="A263" s="14" t="n"/>
      <c r="B263" s="17" t="n"/>
      <c r="C263" s="14" t="n"/>
      <c r="D263" s="14" t="n"/>
      <c r="E263" s="14" t="n"/>
      <c r="F263" s="18" t="n"/>
      <c r="G263" s="14" t="n"/>
    </row>
    <row r="264">
      <c r="A264" s="14" t="n"/>
      <c r="B264" s="17" t="n"/>
      <c r="C264" s="14" t="n"/>
      <c r="D264" s="14" t="n"/>
      <c r="E264" s="14" t="n"/>
      <c r="F264" s="18" t="n"/>
      <c r="G264" s="14" t="n"/>
    </row>
    <row r="265">
      <c r="A265" s="14" t="n"/>
      <c r="B265" s="17" t="n"/>
      <c r="C265" s="14" t="n"/>
      <c r="D265" s="14" t="n"/>
      <c r="E265" s="14" t="n"/>
      <c r="F265" s="18" t="n"/>
      <c r="G265" s="14" t="n"/>
    </row>
    <row r="266">
      <c r="A266" s="14" t="n"/>
      <c r="B266" s="17" t="n"/>
      <c r="C266" s="14" t="n"/>
      <c r="D266" s="14" t="n"/>
      <c r="E266" s="14" t="n"/>
      <c r="F266" s="18" t="n"/>
      <c r="G266" s="14" t="n"/>
    </row>
    <row r="267">
      <c r="A267" s="14" t="n"/>
      <c r="B267" s="17" t="n"/>
      <c r="C267" s="14" t="n"/>
      <c r="D267" s="14" t="n"/>
      <c r="E267" s="14" t="n"/>
      <c r="F267" s="18" t="n"/>
      <c r="G267" s="14" t="n"/>
    </row>
    <row r="268">
      <c r="A268" s="14" t="n"/>
      <c r="B268" s="17" t="n"/>
      <c r="C268" s="14" t="n"/>
      <c r="D268" s="14" t="n"/>
      <c r="E268" s="14" t="n"/>
      <c r="F268" s="18" t="n"/>
      <c r="G268" s="14" t="n"/>
    </row>
    <row r="269">
      <c r="A269" s="14" t="n"/>
      <c r="B269" s="17" t="n"/>
      <c r="C269" s="14" t="n"/>
      <c r="D269" s="14" t="n"/>
      <c r="E269" s="14" t="n"/>
      <c r="F269" s="18" t="n"/>
      <c r="G269" s="14" t="n"/>
    </row>
    <row r="270">
      <c r="A270" s="14" t="n"/>
      <c r="B270" s="17" t="n"/>
      <c r="C270" s="14" t="n"/>
      <c r="D270" s="14" t="n"/>
      <c r="E270" s="14" t="n"/>
      <c r="F270" s="18" t="n"/>
      <c r="G270" s="14" t="n"/>
    </row>
    <row r="271">
      <c r="A271" s="14" t="n"/>
      <c r="B271" s="17" t="n"/>
      <c r="C271" s="14" t="n"/>
      <c r="D271" s="14" t="n"/>
      <c r="E271" s="14" t="n"/>
      <c r="F271" s="18" t="n"/>
      <c r="G271" s="14" t="n"/>
    </row>
    <row r="272">
      <c r="A272" s="14" t="n"/>
      <c r="B272" s="17" t="n"/>
      <c r="C272" s="14" t="n"/>
      <c r="D272" s="14" t="n"/>
      <c r="E272" s="14" t="n"/>
      <c r="F272" s="18" t="n"/>
      <c r="G272" s="14" t="n"/>
    </row>
    <row r="273">
      <c r="A273" s="14" t="n"/>
      <c r="B273" s="17" t="n"/>
      <c r="C273" s="14" t="n"/>
      <c r="D273" s="14" t="n"/>
      <c r="E273" s="14" t="n"/>
      <c r="F273" s="18" t="n"/>
      <c r="G273" s="14" t="n"/>
    </row>
    <row r="274">
      <c r="A274" s="14" t="n"/>
      <c r="B274" s="17" t="n"/>
      <c r="C274" s="14" t="n"/>
      <c r="D274" s="14" t="n"/>
      <c r="E274" s="14" t="n"/>
      <c r="F274" s="18" t="n"/>
      <c r="G274" s="14" t="n"/>
    </row>
    <row r="275">
      <c r="A275" s="14" t="n"/>
      <c r="B275" s="17" t="n"/>
      <c r="C275" s="14" t="n"/>
      <c r="D275" s="14" t="n"/>
      <c r="E275" s="14" t="n"/>
      <c r="F275" s="18" t="n"/>
      <c r="G275" s="14" t="n"/>
    </row>
    <row r="276">
      <c r="A276" s="14" t="n"/>
      <c r="B276" s="17" t="n"/>
      <c r="C276" s="14" t="n"/>
      <c r="D276" s="14" t="n"/>
      <c r="E276" s="14" t="n"/>
      <c r="F276" s="18" t="n"/>
      <c r="G276" s="14" t="n"/>
    </row>
    <row r="277">
      <c r="A277" s="14" t="n"/>
      <c r="B277" s="17" t="n"/>
      <c r="C277" s="14" t="n"/>
      <c r="D277" s="14" t="n"/>
      <c r="E277" s="14" t="n"/>
      <c r="F277" s="18" t="n"/>
      <c r="G277" s="14" t="n"/>
    </row>
    <row r="278">
      <c r="A278" s="14" t="n"/>
      <c r="B278" s="17" t="n"/>
      <c r="C278" s="14" t="n"/>
      <c r="D278" s="14" t="n"/>
      <c r="E278" s="14" t="n"/>
      <c r="F278" s="18" t="n"/>
      <c r="G278" s="14" t="n"/>
    </row>
    <row r="279">
      <c r="A279" s="14" t="n"/>
      <c r="B279" s="17" t="n"/>
      <c r="C279" s="14" t="n"/>
      <c r="D279" s="14" t="n"/>
      <c r="E279" s="14" t="n"/>
      <c r="F279" s="18" t="n"/>
      <c r="G279" s="14" t="n"/>
    </row>
    <row r="280">
      <c r="A280" s="14" t="n"/>
      <c r="B280" s="17" t="n"/>
      <c r="C280" s="14" t="n"/>
      <c r="D280" s="14" t="n"/>
      <c r="E280" s="14" t="n"/>
      <c r="F280" s="18" t="n"/>
      <c r="G280" s="14" t="n"/>
    </row>
    <row r="281">
      <c r="A281" s="14" t="n"/>
      <c r="B281" s="17" t="n"/>
      <c r="C281" s="14" t="n"/>
      <c r="D281" s="14" t="n"/>
      <c r="E281" s="14" t="n"/>
      <c r="F281" s="18" t="n"/>
      <c r="G281" s="14" t="n"/>
    </row>
    <row r="282">
      <c r="A282" s="14" t="n"/>
      <c r="B282" s="17" t="n"/>
      <c r="C282" s="14" t="n"/>
      <c r="D282" s="14" t="n"/>
      <c r="E282" s="14" t="n"/>
      <c r="F282" s="18" t="n"/>
      <c r="G282" s="14" t="n"/>
    </row>
    <row r="283">
      <c r="A283" s="14" t="n"/>
      <c r="B283" s="17" t="n"/>
      <c r="C283" s="14" t="n"/>
      <c r="D283" s="14" t="n"/>
      <c r="E283" s="14" t="n"/>
      <c r="F283" s="18" t="n"/>
      <c r="G283" s="14" t="n"/>
    </row>
    <row r="284">
      <c r="A284" s="14" t="n"/>
      <c r="B284" s="17" t="n"/>
      <c r="C284" s="14" t="n"/>
      <c r="D284" s="14" t="n"/>
      <c r="E284" s="14" t="n"/>
      <c r="F284" s="18" t="n"/>
      <c r="G284" s="14" t="n"/>
    </row>
    <row r="285">
      <c r="A285" s="14" t="n"/>
      <c r="B285" s="17" t="n"/>
      <c r="C285" s="14" t="n"/>
      <c r="D285" s="14" t="n"/>
      <c r="E285" s="14" t="n"/>
      <c r="F285" s="18" t="n"/>
      <c r="G285" s="14" t="n"/>
    </row>
    <row r="286">
      <c r="A286" s="14" t="n"/>
      <c r="B286" s="17" t="n"/>
      <c r="C286" s="14" t="n"/>
      <c r="D286" s="14" t="n"/>
      <c r="E286" s="14" t="n"/>
      <c r="F286" s="18" t="n"/>
      <c r="G286" s="14" t="n"/>
    </row>
    <row r="287">
      <c r="A287" s="14" t="n"/>
      <c r="B287" s="17" t="n"/>
      <c r="C287" s="14" t="n"/>
      <c r="D287" s="14" t="n"/>
      <c r="E287" s="14" t="n"/>
      <c r="F287" s="18" t="n"/>
      <c r="G287" s="14" t="n"/>
    </row>
    <row r="288">
      <c r="A288" s="14" t="n"/>
      <c r="B288" s="17" t="n"/>
      <c r="C288" s="14" t="n"/>
      <c r="D288" s="14" t="n"/>
      <c r="E288" s="14" t="n"/>
      <c r="F288" s="18" t="n"/>
      <c r="G288" s="14" t="n"/>
    </row>
    <row r="289">
      <c r="A289" s="14" t="n"/>
      <c r="B289" s="17" t="n"/>
      <c r="C289" s="14" t="n"/>
      <c r="D289" s="14" t="n"/>
      <c r="E289" s="14" t="n"/>
      <c r="F289" s="18" t="n"/>
      <c r="G289" s="14" t="n"/>
    </row>
    <row r="290">
      <c r="A290" s="14" t="n"/>
      <c r="B290" s="17" t="n"/>
      <c r="C290" s="14" t="n"/>
      <c r="D290" s="14" t="n"/>
      <c r="E290" s="14" t="n"/>
      <c r="F290" s="18" t="n"/>
      <c r="G290" s="14" t="n"/>
    </row>
    <row r="291">
      <c r="A291" s="14" t="n"/>
      <c r="B291" s="17" t="n"/>
      <c r="C291" s="14" t="n"/>
      <c r="D291" s="14" t="n"/>
      <c r="E291" s="14" t="n"/>
      <c r="F291" s="18" t="n"/>
      <c r="G291" s="14" t="n"/>
    </row>
    <row r="292">
      <c r="A292" s="14" t="n"/>
      <c r="B292" s="17" t="n"/>
      <c r="C292" s="14" t="n"/>
      <c r="D292" s="14" t="n"/>
      <c r="E292" s="14" t="n"/>
      <c r="F292" s="18" t="n"/>
      <c r="G292" s="14" t="n"/>
    </row>
    <row r="293">
      <c r="A293" s="14" t="n"/>
      <c r="B293" s="17" t="n"/>
      <c r="C293" s="14" t="n"/>
      <c r="D293" s="14" t="n"/>
      <c r="E293" s="14" t="n"/>
      <c r="F293" s="18" t="n"/>
      <c r="G293" s="14" t="n"/>
    </row>
    <row r="294">
      <c r="A294" s="14" t="n"/>
      <c r="B294" s="17" t="n"/>
      <c r="C294" s="14" t="n"/>
      <c r="D294" s="14" t="n"/>
      <c r="E294" s="14" t="n"/>
      <c r="F294" s="18" t="n"/>
      <c r="G294" s="14" t="n"/>
    </row>
    <row r="295">
      <c r="A295" s="14" t="n"/>
      <c r="B295" s="17" t="n"/>
      <c r="C295" s="14" t="n"/>
      <c r="D295" s="14" t="n"/>
      <c r="E295" s="14" t="n"/>
      <c r="F295" s="18" t="n"/>
      <c r="G295" s="14" t="n"/>
    </row>
    <row r="296">
      <c r="A296" s="14" t="n"/>
      <c r="B296" s="17" t="n"/>
      <c r="C296" s="14" t="n"/>
      <c r="D296" s="14" t="n"/>
      <c r="E296" s="14" t="n"/>
      <c r="F296" s="18" t="n"/>
      <c r="G296" s="14" t="n"/>
    </row>
    <row r="297">
      <c r="A297" s="14" t="n"/>
      <c r="B297" s="17" t="n"/>
      <c r="C297" s="14" t="n"/>
      <c r="D297" s="14" t="n"/>
      <c r="E297" s="14" t="n"/>
      <c r="F297" s="18" t="n"/>
      <c r="G297" s="14" t="n"/>
    </row>
    <row r="298">
      <c r="A298" s="14" t="n"/>
      <c r="B298" s="17" t="n"/>
      <c r="C298" s="14" t="n"/>
      <c r="D298" s="14" t="n"/>
      <c r="E298" s="14" t="n"/>
      <c r="F298" s="18" t="n"/>
      <c r="G298" s="14" t="n"/>
    </row>
    <row r="299">
      <c r="A299" s="14" t="n"/>
      <c r="B299" s="17" t="n"/>
      <c r="C299" s="14" t="n"/>
      <c r="D299" s="14" t="n"/>
      <c r="E299" s="14" t="n"/>
      <c r="F299" s="18" t="n"/>
      <c r="G299" s="14" t="n"/>
    </row>
    <row r="300">
      <c r="A300" s="14" t="n"/>
      <c r="B300" s="17" t="n"/>
      <c r="C300" s="14" t="n"/>
      <c r="D300" s="14" t="n"/>
      <c r="E300" s="14" t="n"/>
      <c r="F300" s="18" t="n"/>
      <c r="G300" s="14" t="n"/>
    </row>
    <row r="301">
      <c r="A301" s="14" t="n"/>
      <c r="B301" s="17" t="n"/>
      <c r="C301" s="14" t="n"/>
      <c r="D301" s="14" t="n"/>
      <c r="E301" s="14" t="n"/>
      <c r="F301" s="18" t="n"/>
      <c r="G301" s="14" t="n"/>
    </row>
    <row r="302">
      <c r="A302" s="14" t="n"/>
      <c r="B302" s="17" t="n"/>
      <c r="C302" s="14" t="n"/>
      <c r="D302" s="14" t="n"/>
      <c r="E302" s="14" t="n"/>
      <c r="F302" s="18" t="n"/>
      <c r="G302" s="14" t="n"/>
    </row>
    <row r="303">
      <c r="A303" s="14" t="n"/>
      <c r="B303" s="17" t="n"/>
      <c r="C303" s="14" t="n"/>
      <c r="D303" s="14" t="n"/>
      <c r="E303" s="14" t="n"/>
      <c r="F303" s="18" t="n"/>
      <c r="G303" s="14" t="n"/>
    </row>
    <row r="304">
      <c r="A304" s="14" t="n"/>
      <c r="B304" s="17" t="n"/>
      <c r="C304" s="14" t="n"/>
      <c r="D304" s="14" t="n"/>
      <c r="E304" s="14" t="n"/>
      <c r="F304" s="18" t="n"/>
      <c r="G304" s="14" t="n"/>
    </row>
    <row r="305">
      <c r="A305" s="14" t="n"/>
      <c r="B305" s="17" t="n"/>
      <c r="C305" s="14" t="n"/>
      <c r="D305" s="14" t="n"/>
      <c r="E305" s="14" t="n"/>
      <c r="F305" s="18" t="n"/>
      <c r="G305" s="14" t="n"/>
    </row>
    <row r="306">
      <c r="A306" s="14" t="n"/>
      <c r="B306" s="17" t="n"/>
      <c r="C306" s="14" t="n"/>
      <c r="D306" s="14" t="n"/>
      <c r="E306" s="14" t="n"/>
      <c r="F306" s="18" t="n"/>
      <c r="G306" s="14" t="n"/>
    </row>
    <row r="307">
      <c r="A307" s="14" t="n"/>
      <c r="B307" s="17" t="n"/>
      <c r="C307" s="14" t="n"/>
      <c r="D307" s="14" t="n"/>
      <c r="E307" s="14" t="n"/>
      <c r="F307" s="18" t="n"/>
      <c r="G307" s="14" t="n"/>
    </row>
    <row r="308">
      <c r="A308" s="14" t="n"/>
      <c r="B308" s="17" t="n"/>
      <c r="C308" s="14" t="n"/>
      <c r="D308" s="14" t="n"/>
      <c r="E308" s="14" t="n"/>
      <c r="F308" s="18" t="n"/>
      <c r="G308" s="14" t="n"/>
    </row>
    <row r="309">
      <c r="A309" s="14" t="n"/>
      <c r="B309" s="17" t="n"/>
      <c r="C309" s="14" t="n"/>
      <c r="D309" s="14" t="n"/>
      <c r="E309" s="14" t="n"/>
      <c r="F309" s="18" t="n"/>
      <c r="G309" s="14" t="n"/>
    </row>
    <row r="310">
      <c r="A310" s="14" t="n"/>
      <c r="B310" s="17" t="n"/>
      <c r="C310" s="14" t="n"/>
      <c r="D310" s="14" t="n"/>
      <c r="E310" s="14" t="n"/>
      <c r="F310" s="18" t="n"/>
      <c r="G310" s="14" t="n"/>
    </row>
    <row r="311">
      <c r="A311" s="14" t="n"/>
      <c r="B311" s="17" t="n"/>
      <c r="C311" s="14" t="n"/>
      <c r="D311" s="14" t="n"/>
      <c r="E311" s="14" t="n"/>
      <c r="F311" s="18" t="n"/>
      <c r="G311" s="14" t="n"/>
    </row>
    <row r="312">
      <c r="A312" s="14" t="n"/>
      <c r="B312" s="17" t="n"/>
      <c r="C312" s="14" t="n"/>
      <c r="D312" s="14" t="n"/>
      <c r="E312" s="14" t="n"/>
      <c r="F312" s="18" t="n"/>
      <c r="G312" s="14" t="n"/>
    </row>
    <row r="313">
      <c r="A313" s="14" t="n"/>
      <c r="B313" s="17" t="n"/>
      <c r="C313" s="14" t="n"/>
      <c r="D313" s="14" t="n"/>
      <c r="E313" s="14" t="n"/>
      <c r="F313" s="18" t="n"/>
      <c r="G313" s="14" t="n"/>
    </row>
    <row r="314">
      <c r="A314" s="14" t="n"/>
      <c r="B314" s="17" t="n"/>
      <c r="C314" s="14" t="n"/>
      <c r="D314" s="14" t="n"/>
      <c r="E314" s="14" t="n"/>
      <c r="F314" s="18" t="n"/>
      <c r="G314" s="14" t="n"/>
    </row>
    <row r="315">
      <c r="A315" s="14" t="n"/>
      <c r="B315" s="17" t="n"/>
      <c r="C315" s="14" t="n"/>
      <c r="D315" s="14" t="n"/>
      <c r="E315" s="14" t="n"/>
      <c r="F315" s="18" t="n"/>
      <c r="G315" s="14" t="n"/>
    </row>
    <row r="316">
      <c r="A316" s="14" t="n"/>
      <c r="B316" s="17" t="n"/>
      <c r="C316" s="14" t="n"/>
      <c r="D316" s="14" t="n"/>
      <c r="E316" s="14" t="n"/>
      <c r="F316" s="18" t="n"/>
      <c r="G316" s="14" t="n"/>
    </row>
    <row r="317">
      <c r="A317" s="14" t="n"/>
      <c r="B317" s="17" t="n"/>
      <c r="C317" s="14" t="n"/>
      <c r="D317" s="14" t="n"/>
      <c r="E317" s="14" t="n"/>
      <c r="F317" s="18" t="n"/>
      <c r="G317" s="14" t="n"/>
    </row>
    <row r="318">
      <c r="A318" s="14" t="n"/>
      <c r="B318" s="17" t="n"/>
      <c r="C318" s="14" t="n"/>
      <c r="D318" s="14" t="n"/>
      <c r="E318" s="14" t="n"/>
      <c r="F318" s="18" t="n"/>
      <c r="G318" s="14" t="n"/>
    </row>
    <row r="319">
      <c r="A319" s="14" t="n"/>
      <c r="B319" s="17" t="n"/>
      <c r="C319" s="14" t="n"/>
      <c r="D319" s="14" t="n"/>
      <c r="E319" s="14" t="n"/>
      <c r="F319" s="18" t="n"/>
      <c r="G319" s="14" t="n"/>
    </row>
    <row r="320">
      <c r="A320" s="14" t="n"/>
      <c r="B320" s="17" t="n"/>
      <c r="C320" s="14" t="n"/>
      <c r="D320" s="14" t="n"/>
      <c r="E320" s="14" t="n"/>
      <c r="F320" s="18" t="n"/>
      <c r="G320" s="14" t="n"/>
    </row>
    <row r="321">
      <c r="A321" s="14" t="n"/>
      <c r="B321" s="17" t="n"/>
      <c r="C321" s="14" t="n"/>
      <c r="D321" s="14" t="n"/>
      <c r="E321" s="14" t="n"/>
      <c r="F321" s="18" t="n"/>
      <c r="G321" s="14" t="n"/>
    </row>
    <row r="322">
      <c r="A322" s="14" t="n"/>
      <c r="B322" s="17" t="n"/>
      <c r="C322" s="14" t="n"/>
      <c r="D322" s="14" t="n"/>
      <c r="E322" s="14" t="n"/>
      <c r="F322" s="18" t="n"/>
      <c r="G322" s="14" t="n"/>
    </row>
    <row r="323">
      <c r="A323" s="14" t="n"/>
      <c r="B323" s="17" t="n"/>
      <c r="C323" s="14" t="n"/>
      <c r="D323" s="14" t="n"/>
      <c r="E323" s="14" t="n"/>
      <c r="F323" s="18" t="n"/>
      <c r="G323" s="14" t="n"/>
    </row>
    <row r="324">
      <c r="A324" s="14" t="n"/>
      <c r="B324" s="17" t="n"/>
      <c r="C324" s="14" t="n"/>
      <c r="D324" s="14" t="n"/>
      <c r="E324" s="14" t="n"/>
      <c r="F324" s="18" t="n"/>
      <c r="G324" s="14" t="n"/>
    </row>
    <row r="325">
      <c r="A325" s="14" t="n"/>
      <c r="B325" s="17" t="n"/>
      <c r="C325" s="14" t="n"/>
      <c r="D325" s="14" t="n"/>
      <c r="E325" s="14" t="n"/>
      <c r="F325" s="18" t="n"/>
      <c r="G325" s="14" t="n"/>
    </row>
    <row r="326">
      <c r="A326" s="14" t="n"/>
      <c r="B326" s="17" t="n"/>
      <c r="C326" s="14" t="n"/>
      <c r="D326" s="14" t="n"/>
      <c r="E326" s="14" t="n"/>
      <c r="F326" s="18" t="n"/>
      <c r="G326" s="14" t="n"/>
    </row>
    <row r="327">
      <c r="A327" s="14" t="n"/>
      <c r="B327" s="17" t="n"/>
      <c r="C327" s="14" t="n"/>
      <c r="D327" s="14" t="n"/>
      <c r="E327" s="14" t="n"/>
      <c r="F327" s="18" t="n"/>
      <c r="G327" s="14" t="n"/>
    </row>
    <row r="328">
      <c r="A328" s="14" t="n"/>
      <c r="B328" s="17" t="n"/>
      <c r="C328" s="14" t="n"/>
      <c r="D328" s="14" t="n"/>
      <c r="E328" s="14" t="n"/>
      <c r="F328" s="18" t="n"/>
      <c r="G328" s="14" t="n"/>
    </row>
    <row r="329">
      <c r="A329" s="14" t="n"/>
      <c r="B329" s="17" t="n"/>
      <c r="C329" s="14" t="n"/>
      <c r="D329" s="14" t="n"/>
      <c r="E329" s="14" t="n"/>
      <c r="F329" s="18" t="n"/>
      <c r="G329" s="14" t="n"/>
    </row>
    <row r="330">
      <c r="A330" s="14" t="n"/>
      <c r="B330" s="17" t="n"/>
      <c r="C330" s="14" t="n"/>
      <c r="D330" s="14" t="n"/>
      <c r="E330" s="14" t="n"/>
      <c r="F330" s="18" t="n"/>
      <c r="G330" s="14" t="n"/>
    </row>
    <row r="331">
      <c r="A331" s="14" t="n"/>
      <c r="B331" s="17" t="n"/>
      <c r="C331" s="14" t="n"/>
      <c r="D331" s="14" t="n"/>
      <c r="E331" s="14" t="n"/>
      <c r="F331" s="18" t="n"/>
      <c r="G331" s="14" t="n"/>
    </row>
    <row r="332">
      <c r="A332" s="14" t="n"/>
      <c r="B332" s="17" t="n"/>
      <c r="C332" s="14" t="n"/>
      <c r="D332" s="14" t="n"/>
      <c r="E332" s="14" t="n"/>
      <c r="F332" s="18" t="n"/>
      <c r="G332" s="14" t="n"/>
    </row>
    <row r="333">
      <c r="A333" s="14" t="n"/>
      <c r="B333" s="17" t="n"/>
      <c r="C333" s="14" t="n"/>
      <c r="D333" s="14" t="n"/>
      <c r="E333" s="14" t="n"/>
      <c r="F333" s="18" t="n"/>
      <c r="G333" s="14" t="n"/>
    </row>
    <row r="334">
      <c r="A334" s="14" t="n"/>
      <c r="B334" s="17" t="n"/>
      <c r="C334" s="14" t="n"/>
      <c r="D334" s="14" t="n"/>
      <c r="E334" s="14" t="n"/>
      <c r="F334" s="18" t="n"/>
      <c r="G334" s="14" t="n"/>
    </row>
    <row r="335">
      <c r="A335" s="14" t="n"/>
      <c r="B335" s="17" t="n"/>
      <c r="C335" s="14" t="n"/>
      <c r="D335" s="14" t="n"/>
      <c r="E335" s="14" t="n"/>
      <c r="F335" s="18" t="n"/>
      <c r="G335" s="14" t="n"/>
    </row>
    <row r="336">
      <c r="A336" s="14" t="n"/>
      <c r="B336" s="17" t="n"/>
      <c r="C336" s="14" t="n"/>
      <c r="D336" s="14" t="n"/>
      <c r="E336" s="14" t="n"/>
      <c r="F336" s="18" t="n"/>
      <c r="G336" s="14" t="n"/>
    </row>
    <row r="337">
      <c r="A337" s="14" t="n"/>
      <c r="B337" s="17" t="n"/>
      <c r="C337" s="14" t="n"/>
      <c r="D337" s="14" t="n"/>
      <c r="E337" s="14" t="n"/>
      <c r="F337" s="18" t="n"/>
      <c r="G337" s="14" t="n"/>
    </row>
    <row r="338">
      <c r="A338" s="14" t="n"/>
      <c r="B338" s="17" t="n"/>
      <c r="C338" s="14" t="n"/>
      <c r="D338" s="14" t="n"/>
      <c r="E338" s="14" t="n"/>
      <c r="F338" s="18" t="n"/>
      <c r="G338" s="14" t="n"/>
    </row>
    <row r="339">
      <c r="A339" s="14" t="n"/>
      <c r="B339" s="17" t="n"/>
      <c r="C339" s="14" t="n"/>
      <c r="D339" s="14" t="n"/>
      <c r="E339" s="14" t="n"/>
      <c r="F339" s="18" t="n"/>
      <c r="G339" s="14" t="n"/>
    </row>
    <row r="340">
      <c r="A340" s="14" t="n"/>
      <c r="B340" s="17" t="n"/>
      <c r="C340" s="14" t="n"/>
      <c r="D340" s="14" t="n"/>
      <c r="E340" s="14" t="n"/>
      <c r="F340" s="18" t="n"/>
      <c r="G340" s="14" t="n"/>
    </row>
    <row r="341">
      <c r="A341" s="14" t="n"/>
      <c r="B341" s="17" t="n"/>
      <c r="C341" s="14" t="n"/>
      <c r="D341" s="14" t="n"/>
      <c r="E341" s="14" t="n"/>
      <c r="F341" s="18" t="n"/>
      <c r="G341" s="14" t="n"/>
    </row>
    <row r="342">
      <c r="A342" s="14" t="n"/>
      <c r="B342" s="17" t="n"/>
      <c r="C342" s="14" t="n"/>
      <c r="D342" s="14" t="n"/>
      <c r="E342" s="14" t="n"/>
      <c r="F342" s="18" t="n"/>
      <c r="G342" s="14" t="n"/>
    </row>
    <row r="343">
      <c r="A343" s="14" t="n"/>
      <c r="B343" s="17" t="n"/>
      <c r="C343" s="14" t="n"/>
      <c r="D343" s="14" t="n"/>
      <c r="E343" s="14" t="n"/>
      <c r="F343" s="18" t="n"/>
      <c r="G343" s="14" t="n"/>
    </row>
    <row r="344">
      <c r="A344" s="14" t="n"/>
      <c r="B344" s="17" t="n"/>
      <c r="C344" s="14" t="n"/>
      <c r="D344" s="14" t="n"/>
      <c r="E344" s="14" t="n"/>
      <c r="F344" s="18" t="n"/>
      <c r="G344" s="14" t="n"/>
    </row>
    <row r="345">
      <c r="A345" s="14" t="n"/>
      <c r="B345" s="17" t="n"/>
      <c r="C345" s="14" t="n"/>
      <c r="D345" s="14" t="n"/>
      <c r="E345" s="14" t="n"/>
      <c r="F345" s="18" t="n"/>
      <c r="G345" s="14" t="n"/>
    </row>
    <row r="346">
      <c r="A346" s="14" t="n"/>
      <c r="B346" s="17" t="n"/>
      <c r="C346" s="14" t="n"/>
      <c r="D346" s="14" t="n"/>
      <c r="E346" s="14" t="n"/>
      <c r="F346" s="18" t="n"/>
      <c r="G346" s="14" t="n"/>
    </row>
    <row r="347">
      <c r="A347" s="14" t="n"/>
      <c r="B347" s="17" t="n"/>
      <c r="C347" s="14" t="n"/>
      <c r="D347" s="14" t="n"/>
      <c r="E347" s="14" t="n"/>
      <c r="F347" s="18" t="n"/>
      <c r="G347" s="14" t="n"/>
    </row>
    <row r="348">
      <c r="A348" s="14" t="n"/>
      <c r="B348" s="17" t="n"/>
      <c r="C348" s="14" t="n"/>
      <c r="D348" s="14" t="n"/>
      <c r="E348" s="14" t="n"/>
      <c r="F348" s="18" t="n"/>
      <c r="G348" s="14" t="n"/>
    </row>
    <row r="349">
      <c r="A349" s="14" t="n"/>
      <c r="B349" s="17" t="n"/>
      <c r="C349" s="14" t="n"/>
      <c r="D349" s="14" t="n"/>
      <c r="E349" s="14" t="n"/>
      <c r="F349" s="18" t="n"/>
      <c r="G349" s="14" t="n"/>
    </row>
    <row r="350">
      <c r="A350" s="14" t="n"/>
      <c r="B350" s="17" t="n"/>
      <c r="C350" s="14" t="n"/>
      <c r="D350" s="14" t="n"/>
      <c r="E350" s="14" t="n"/>
      <c r="F350" s="18" t="n"/>
      <c r="G350" s="14" t="n"/>
    </row>
    <row r="351">
      <c r="A351" s="14" t="n"/>
      <c r="B351" s="17" t="n"/>
      <c r="C351" s="14" t="n"/>
      <c r="D351" s="14" t="n"/>
      <c r="E351" s="14" t="n"/>
      <c r="F351" s="18" t="n"/>
      <c r="G351" s="14" t="n"/>
    </row>
    <row r="352">
      <c r="A352" s="14" t="n"/>
      <c r="B352" s="17" t="n"/>
      <c r="C352" s="14" t="n"/>
      <c r="D352" s="14" t="n"/>
      <c r="E352" s="14" t="n"/>
      <c r="F352" s="18" t="n"/>
      <c r="G352" s="14" t="n"/>
    </row>
    <row r="353">
      <c r="A353" s="14" t="n"/>
      <c r="B353" s="17" t="n"/>
      <c r="C353" s="14" t="n"/>
      <c r="D353" s="14" t="n"/>
      <c r="E353" s="14" t="n"/>
      <c r="F353" s="18" t="n"/>
      <c r="G353" s="14" t="n"/>
    </row>
    <row r="354">
      <c r="A354" s="14" t="n"/>
      <c r="B354" s="17" t="n"/>
      <c r="C354" s="14" t="n"/>
      <c r="D354" s="14" t="n"/>
      <c r="E354" s="14" t="n"/>
      <c r="F354" s="18" t="n"/>
      <c r="G354" s="14" t="n"/>
    </row>
    <row r="355">
      <c r="A355" s="14" t="n"/>
      <c r="B355" s="17" t="n"/>
      <c r="C355" s="14" t="n"/>
      <c r="D355" s="14" t="n"/>
      <c r="E355" s="14" t="n"/>
      <c r="F355" s="18" t="n"/>
      <c r="G355" s="14" t="n"/>
    </row>
    <row r="356">
      <c r="A356" s="14" t="n"/>
      <c r="B356" s="17" t="n"/>
      <c r="C356" s="14" t="n"/>
      <c r="D356" s="14" t="n"/>
      <c r="E356" s="14" t="n"/>
      <c r="F356" s="18" t="n"/>
      <c r="G356" s="14" t="n"/>
    </row>
    <row r="357">
      <c r="A357" s="14" t="n"/>
      <c r="B357" s="17" t="n"/>
      <c r="C357" s="14" t="n"/>
      <c r="D357" s="14" t="n"/>
      <c r="E357" s="14" t="n"/>
      <c r="F357" s="18" t="n"/>
      <c r="G357" s="14" t="n"/>
    </row>
    <row r="358">
      <c r="A358" s="14" t="n"/>
      <c r="B358" s="17" t="n"/>
      <c r="C358" s="14" t="n"/>
      <c r="D358" s="14" t="n"/>
      <c r="E358" s="14" t="n"/>
      <c r="F358" s="18" t="n"/>
      <c r="G358" s="14" t="n"/>
    </row>
    <row r="359">
      <c r="A359" s="14" t="n"/>
      <c r="B359" s="17" t="n"/>
      <c r="C359" s="14" t="n"/>
      <c r="D359" s="14" t="n"/>
      <c r="E359" s="14" t="n"/>
      <c r="F359" s="18" t="n"/>
      <c r="G359" s="14" t="n"/>
    </row>
    <row r="360">
      <c r="A360" s="14" t="n"/>
      <c r="B360" s="17" t="n"/>
      <c r="C360" s="14" t="n"/>
      <c r="D360" s="14" t="n"/>
      <c r="E360" s="14" t="n"/>
      <c r="F360" s="18" t="n"/>
      <c r="G360" s="14" t="n"/>
    </row>
    <row r="361">
      <c r="A361" s="14" t="n"/>
      <c r="B361" s="17" t="n"/>
      <c r="C361" s="14" t="n"/>
      <c r="D361" s="14" t="n"/>
      <c r="E361" s="14" t="n"/>
      <c r="F361" s="18" t="n"/>
      <c r="G361" s="14" t="n"/>
    </row>
    <row r="362">
      <c r="A362" s="14" t="n"/>
      <c r="B362" s="17" t="n"/>
      <c r="C362" s="14" t="n"/>
      <c r="D362" s="14" t="n"/>
      <c r="E362" s="14" t="n"/>
      <c r="F362" s="18" t="n"/>
      <c r="G362" s="14" t="n"/>
    </row>
    <row r="363">
      <c r="A363" s="14" t="n"/>
      <c r="B363" s="17" t="n"/>
      <c r="C363" s="14" t="n"/>
      <c r="D363" s="14" t="n"/>
      <c r="E363" s="14" t="n"/>
      <c r="F363" s="18" t="n"/>
      <c r="G363" s="14" t="n"/>
    </row>
    <row r="364">
      <c r="A364" s="14" t="n"/>
      <c r="B364" s="17" t="n"/>
      <c r="C364" s="14" t="n"/>
      <c r="D364" s="14" t="n"/>
      <c r="E364" s="14" t="n"/>
      <c r="F364" s="18" t="n"/>
      <c r="G364" s="14" t="n"/>
    </row>
    <row r="365">
      <c r="A365" s="14" t="n"/>
      <c r="B365" s="17" t="n"/>
      <c r="C365" s="14" t="n"/>
      <c r="D365" s="14" t="n"/>
      <c r="E365" s="14" t="n"/>
      <c r="F365" s="18" t="n"/>
      <c r="G365" s="14" t="n"/>
    </row>
    <row r="366">
      <c r="A366" s="14" t="n"/>
      <c r="B366" s="17" t="n"/>
      <c r="C366" s="14" t="n"/>
      <c r="D366" s="14" t="n"/>
      <c r="E366" s="14" t="n"/>
      <c r="F366" s="18" t="n"/>
      <c r="G366" s="14" t="n"/>
    </row>
    <row r="367">
      <c r="A367" s="14" t="n"/>
      <c r="B367" s="17" t="n"/>
      <c r="C367" s="14" t="n"/>
      <c r="D367" s="14" t="n"/>
      <c r="E367" s="14" t="n"/>
      <c r="F367" s="18" t="n"/>
      <c r="G367" s="14" t="n"/>
    </row>
    <row r="368">
      <c r="A368" s="14" t="n"/>
      <c r="B368" s="17" t="n"/>
      <c r="C368" s="14" t="n"/>
      <c r="D368" s="14" t="n"/>
      <c r="E368" s="14" t="n"/>
      <c r="F368" s="18" t="n"/>
      <c r="G368" s="14" t="n"/>
    </row>
    <row r="369">
      <c r="A369" s="14" t="n"/>
      <c r="B369" s="17" t="n"/>
      <c r="C369" s="14" t="n"/>
      <c r="D369" s="14" t="n"/>
      <c r="E369" s="14" t="n"/>
      <c r="F369" s="18" t="n"/>
      <c r="G369" s="14" t="n"/>
    </row>
    <row r="370">
      <c r="A370" s="14" t="n"/>
      <c r="B370" s="17" t="n"/>
      <c r="C370" s="14" t="n"/>
      <c r="D370" s="14" t="n"/>
      <c r="E370" s="14" t="n"/>
      <c r="F370" s="18" t="n"/>
      <c r="G370" s="14" t="n"/>
    </row>
    <row r="371">
      <c r="A371" s="14" t="n"/>
      <c r="B371" s="17" t="n"/>
      <c r="C371" s="14" t="n"/>
      <c r="D371" s="14" t="n"/>
      <c r="E371" s="14" t="n"/>
      <c r="F371" s="18" t="n"/>
      <c r="G371" s="14" t="n"/>
    </row>
    <row r="372">
      <c r="A372" s="14" t="n"/>
      <c r="B372" s="17" t="n"/>
      <c r="C372" s="14" t="n"/>
      <c r="D372" s="14" t="n"/>
      <c r="E372" s="14" t="n"/>
      <c r="F372" s="18" t="n"/>
      <c r="G372" s="14" t="n"/>
    </row>
    <row r="373">
      <c r="A373" s="14" t="n"/>
      <c r="B373" s="17" t="n"/>
      <c r="C373" s="14" t="n"/>
      <c r="D373" s="14" t="n"/>
      <c r="E373" s="14" t="n"/>
      <c r="F373" s="18" t="n"/>
      <c r="G373" s="14" t="n"/>
    </row>
    <row r="374">
      <c r="A374" s="14" t="n"/>
      <c r="B374" s="17" t="n"/>
      <c r="C374" s="14" t="n"/>
      <c r="D374" s="14" t="n"/>
      <c r="E374" s="14" t="n"/>
      <c r="F374" s="18" t="n"/>
      <c r="G374" s="14" t="n"/>
    </row>
    <row r="375">
      <c r="A375" s="14" t="n"/>
      <c r="B375" s="17" t="n"/>
      <c r="C375" s="14" t="n"/>
      <c r="D375" s="14" t="n"/>
      <c r="E375" s="14" t="n"/>
      <c r="F375" s="18" t="n"/>
      <c r="G375" s="14" t="n"/>
    </row>
    <row r="376">
      <c r="A376" s="14" t="n"/>
      <c r="B376" s="17" t="n"/>
      <c r="C376" s="14" t="n"/>
      <c r="D376" s="14" t="n"/>
      <c r="E376" s="14" t="n"/>
      <c r="F376" s="18" t="n"/>
      <c r="G376" s="14" t="n"/>
    </row>
    <row r="377">
      <c r="A377" s="14" t="n"/>
      <c r="B377" s="17" t="n"/>
      <c r="C377" s="14" t="n"/>
      <c r="D377" s="14" t="n"/>
      <c r="E377" s="14" t="n"/>
      <c r="F377" s="18" t="n"/>
      <c r="G377" s="14" t="n"/>
    </row>
    <row r="378">
      <c r="A378" s="14" t="n"/>
      <c r="B378" s="17" t="n"/>
      <c r="C378" s="14" t="n"/>
      <c r="D378" s="14" t="n"/>
      <c r="E378" s="14" t="n"/>
      <c r="F378" s="18" t="n"/>
      <c r="G378" s="14" t="n"/>
    </row>
    <row r="379">
      <c r="A379" s="14" t="n"/>
      <c r="B379" s="17" t="n"/>
      <c r="C379" s="14" t="n"/>
      <c r="D379" s="14" t="n"/>
      <c r="E379" s="14" t="n"/>
      <c r="F379" s="18" t="n"/>
      <c r="G379" s="14" t="n"/>
    </row>
    <row r="380">
      <c r="A380" s="14" t="n"/>
      <c r="B380" s="17" t="n"/>
      <c r="C380" s="14" t="n"/>
      <c r="D380" s="14" t="n"/>
      <c r="E380" s="14" t="n"/>
      <c r="F380" s="18" t="n"/>
      <c r="G380" s="14" t="n"/>
    </row>
    <row r="381">
      <c r="A381" s="14" t="n"/>
      <c r="B381" s="17" t="n"/>
      <c r="C381" s="14" t="n"/>
      <c r="D381" s="14" t="n"/>
      <c r="E381" s="14" t="n"/>
      <c r="F381" s="18" t="n"/>
      <c r="G381" s="14" t="n"/>
    </row>
    <row r="382">
      <c r="A382" s="14" t="n"/>
      <c r="B382" s="17" t="n"/>
      <c r="C382" s="14" t="n"/>
      <c r="D382" s="14" t="n"/>
      <c r="E382" s="14" t="n"/>
      <c r="F382" s="18" t="n"/>
      <c r="G382" s="14" t="n"/>
    </row>
    <row r="383">
      <c r="A383" s="14" t="n"/>
      <c r="B383" s="17" t="n"/>
      <c r="C383" s="14" t="n"/>
      <c r="D383" s="14" t="n"/>
      <c r="E383" s="14" t="n"/>
      <c r="F383" s="18" t="n"/>
      <c r="G383" s="14" t="n"/>
    </row>
    <row r="384">
      <c r="A384" s="14" t="n"/>
      <c r="B384" s="17" t="n"/>
      <c r="C384" s="14" t="n"/>
      <c r="D384" s="14" t="n"/>
      <c r="E384" s="14" t="n"/>
      <c r="F384" s="18" t="n"/>
      <c r="G384" s="14" t="n"/>
    </row>
    <row r="385">
      <c r="A385" s="14" t="n"/>
      <c r="B385" s="17" t="n"/>
      <c r="C385" s="14" t="n"/>
      <c r="D385" s="14" t="n"/>
      <c r="E385" s="14" t="n"/>
      <c r="F385" s="18" t="n"/>
      <c r="G385" s="14" t="n"/>
    </row>
    <row r="386">
      <c r="A386" s="14" t="n"/>
      <c r="B386" s="17" t="n"/>
      <c r="C386" s="14" t="n"/>
      <c r="D386" s="14" t="n"/>
      <c r="E386" s="14" t="n"/>
      <c r="F386" s="18" t="n"/>
      <c r="G386" s="14" t="n"/>
    </row>
    <row r="387">
      <c r="A387" s="14" t="n"/>
      <c r="B387" s="17" t="n"/>
      <c r="C387" s="14" t="n"/>
      <c r="D387" s="14" t="n"/>
      <c r="E387" s="14" t="n"/>
      <c r="F387" s="18" t="n"/>
      <c r="G387" s="14" t="n"/>
    </row>
    <row r="388">
      <c r="A388" s="14" t="n"/>
      <c r="B388" s="17" t="n"/>
      <c r="C388" s="14" t="n"/>
      <c r="D388" s="14" t="n"/>
      <c r="E388" s="14" t="n"/>
      <c r="F388" s="18" t="n"/>
      <c r="G388" s="14" t="n"/>
    </row>
    <row r="389">
      <c r="A389" s="14" t="n"/>
      <c r="B389" s="17" t="n"/>
      <c r="C389" s="14" t="n"/>
      <c r="D389" s="14" t="n"/>
      <c r="E389" s="14" t="n"/>
      <c r="F389" s="18" t="n"/>
      <c r="G389" s="14" t="n"/>
    </row>
    <row r="390">
      <c r="A390" s="14" t="n"/>
      <c r="B390" s="17" t="n"/>
      <c r="C390" s="14" t="n"/>
      <c r="D390" s="14" t="n"/>
      <c r="E390" s="14" t="n"/>
      <c r="F390" s="18" t="n"/>
      <c r="G390" s="14" t="n"/>
    </row>
    <row r="391">
      <c r="A391" s="14" t="n"/>
      <c r="B391" s="17" t="n"/>
      <c r="C391" s="14" t="n"/>
      <c r="D391" s="14" t="n"/>
      <c r="E391" s="14" t="n"/>
      <c r="F391" s="18" t="n"/>
      <c r="G391" s="14" t="n"/>
    </row>
    <row r="392">
      <c r="A392" s="14" t="n"/>
      <c r="B392" s="17" t="n"/>
      <c r="C392" s="14" t="n"/>
      <c r="D392" s="14" t="n"/>
      <c r="E392" s="14" t="n"/>
      <c r="F392" s="18" t="n"/>
      <c r="G392" s="14" t="n"/>
    </row>
    <row r="393">
      <c r="A393" s="14" t="n"/>
      <c r="B393" s="17" t="n"/>
      <c r="C393" s="14" t="n"/>
      <c r="D393" s="14" t="n"/>
      <c r="E393" s="14" t="n"/>
      <c r="F393" s="18" t="n"/>
      <c r="G393" s="14" t="n"/>
    </row>
    <row r="394">
      <c r="A394" s="14" t="n"/>
      <c r="B394" s="17" t="n"/>
      <c r="C394" s="14" t="n"/>
      <c r="D394" s="14" t="n"/>
      <c r="E394" s="14" t="n"/>
      <c r="F394" s="18" t="n"/>
      <c r="G394" s="14" t="n"/>
    </row>
    <row r="395">
      <c r="A395" s="14" t="n"/>
      <c r="B395" s="17" t="n"/>
      <c r="C395" s="14" t="n"/>
      <c r="D395" s="14" t="n"/>
      <c r="E395" s="14" t="n"/>
      <c r="F395" s="18" t="n"/>
      <c r="G395" s="14" t="n"/>
    </row>
    <row r="396">
      <c r="A396" s="14" t="n"/>
      <c r="B396" s="17" t="n"/>
      <c r="C396" s="14" t="n"/>
      <c r="D396" s="14" t="n"/>
      <c r="E396" s="14" t="n"/>
      <c r="F396" s="18" t="n"/>
      <c r="G396" s="14" t="n"/>
    </row>
    <row r="397">
      <c r="A397" s="14" t="n"/>
      <c r="B397" s="17" t="n"/>
      <c r="C397" s="14" t="n"/>
      <c r="D397" s="14" t="n"/>
      <c r="E397" s="14" t="n"/>
      <c r="F397" s="18" t="n"/>
      <c r="G397" s="14" t="n"/>
    </row>
    <row r="398">
      <c r="A398" s="14" t="n"/>
      <c r="B398" s="17" t="n"/>
      <c r="C398" s="14" t="n"/>
      <c r="D398" s="14" t="n"/>
      <c r="E398" s="14" t="n"/>
      <c r="F398" s="18" t="n"/>
      <c r="G398" s="14" t="n"/>
    </row>
    <row r="399">
      <c r="A399" s="14" t="n"/>
      <c r="B399" s="17" t="n"/>
      <c r="C399" s="14" t="n"/>
      <c r="D399" s="14" t="n"/>
      <c r="E399" s="14" t="n"/>
      <c r="F399" s="18" t="n"/>
      <c r="G399" s="14" t="n"/>
    </row>
    <row r="400">
      <c r="A400" s="14" t="n"/>
      <c r="B400" s="17" t="n"/>
      <c r="C400" s="14" t="n"/>
      <c r="D400" s="14" t="n"/>
      <c r="E400" s="14" t="n"/>
      <c r="F400" s="18" t="n"/>
      <c r="G400" s="14" t="n"/>
    </row>
  </sheetData>
  <autoFilter ref="A4:G400"/>
  <dataValidations count="2">
    <dataValidation sqref="D5:D400" showDropDown="0" showInputMessage="0" showErrorMessage="0" allowBlank="1" type="list">
      <formula1>Listen!$G$5:$G$30</formula1>
    </dataValidation>
    <dataValidation sqref="E5:E400" showDropDown="0" showInputMessage="0" showErrorMessage="0" allowBlank="1" type="list">
      <formula1>Listen!$M$5:$M$12</formula1>
    </dataValidation>
  </dataValidations>
  <pageMargins left="0.75" right="0.75" top="1" bottom="1" header="0.5" footer="0.5"/>
  <headerFooter>
    <oddHeader/>
    <oddFooter>&amp;L&amp;8 Vorlage von estateco.ai, Version 1.0 (Stand 03.09.2026). Keine Steuer- oder Rechtsberatung, im Zweifel den Steuerberater fragen.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F35"/>
  <sheetViews>
    <sheetView showGridLines="0" workbookViewId="0">
      <selection activeCell="A1" sqref="A1"/>
    </sheetView>
  </sheetViews>
  <sheetFormatPr baseColWidth="8" defaultRowHeight="15"/>
  <cols>
    <col width="14" customWidth="1" min="1" max="1"/>
    <col width="22" customWidth="1" min="2" max="2"/>
    <col width="40" customWidth="1" min="3" max="3"/>
    <col width="16" customWidth="1" min="4" max="4"/>
    <col width="16" customWidth="1" min="5" max="5"/>
    <col width="20" customWidth="1" min="6" max="6"/>
  </cols>
  <sheetData>
    <row r="1" ht="30" customHeight="1">
      <c r="B1" s="1" t="inlineStr">
        <is>
          <t>estateco.ai</t>
        </is>
      </c>
      <c r="F1" s="2" t="inlineStr">
        <is>
          <t>Vorlage für Vermieter</t>
        </is>
      </c>
    </row>
    <row r="2" ht="24" customHeight="1">
      <c r="A2" s="3" t="inlineStr">
        <is>
          <t>Anschaffungsnebenkosten und Finanzierungskosten</t>
        </is>
      </c>
      <c r="B2" s="4" t="n"/>
      <c r="C2" s="4" t="n"/>
      <c r="D2" s="4" t="n"/>
      <c r="E2" s="4" t="n"/>
      <c r="F2" s="4" t="n"/>
    </row>
    <row r="3">
      <c r="A3" s="5" t="inlineStr">
        <is>
          <t>Anschaffungsnebenkosten erhöhen die AfA-Bemessungsgrundlage. Finanzierungskosten sind sofort abziehbar und gehören zusätzlich in 'Belege'.</t>
        </is>
      </c>
    </row>
    <row r="5">
      <c r="A5" s="6" t="inlineStr">
        <is>
          <t>ANSCHAFFUNGSNEBENKOSTEN (TEIL DER ANSCHAFFUNGSKOSTEN, KEINE WERBUNGSKOSTEN)</t>
        </is>
      </c>
      <c r="B5" s="7" t="n"/>
      <c r="C5" s="7" t="n"/>
      <c r="D5" s="7" t="n"/>
      <c r="E5" s="7" t="n"/>
      <c r="F5" s="7" t="n"/>
    </row>
    <row r="6" ht="28" customHeight="1">
      <c r="A6" s="12" t="inlineStr">
        <is>
          <t>Datum</t>
        </is>
      </c>
      <c r="B6" s="12" t="inlineStr">
        <is>
          <t>Empfänger</t>
        </is>
      </c>
      <c r="C6" s="12" t="inlineStr">
        <is>
          <t>Beschreibung</t>
        </is>
      </c>
      <c r="D6" s="12" t="inlineStr">
        <is>
          <t>Betrag netto €</t>
        </is>
      </c>
      <c r="E6" s="12" t="inlineStr">
        <is>
          <t>Betrag brutto €</t>
        </is>
      </c>
      <c r="F6" s="12" t="inlineStr">
        <is>
          <t>Erfassung</t>
        </is>
      </c>
    </row>
    <row r="7">
      <c r="A7" s="17" t="n">
        <v>45694</v>
      </c>
      <c r="B7" s="14" t="inlineStr">
        <is>
          <t>Notar</t>
        </is>
      </c>
      <c r="C7" s="14" t="inlineStr">
        <is>
          <t>Beurkundung Kaufvertrag</t>
        </is>
      </c>
      <c r="D7" s="18" t="n">
        <v>2100</v>
      </c>
      <c r="E7" s="18" t="n">
        <v>2499</v>
      </c>
      <c r="F7" s="13" t="inlineStr">
        <is>
          <t>AfA-Basis</t>
        </is>
      </c>
    </row>
    <row r="8">
      <c r="A8" s="17" t="n">
        <v>45727</v>
      </c>
      <c r="B8" s="14" t="inlineStr">
        <is>
          <t>Finanzamt</t>
        </is>
      </c>
      <c r="C8" s="14" t="inlineStr">
        <is>
          <t>Grunderwerbsteuer</t>
        </is>
      </c>
      <c r="D8" s="18" t="n">
        <v>19500</v>
      </c>
      <c r="E8" s="18" t="n">
        <v>19500</v>
      </c>
      <c r="F8" s="13" t="inlineStr">
        <is>
          <t>AfA-Basis</t>
        </is>
      </c>
    </row>
    <row r="9">
      <c r="A9" s="17" t="n">
        <v>45821</v>
      </c>
      <c r="B9" s="14" t="inlineStr">
        <is>
          <t>Amtsgericht</t>
        </is>
      </c>
      <c r="C9" s="14" t="inlineStr">
        <is>
          <t>Eintragung Vormerkung und Eigentümer</t>
        </is>
      </c>
      <c r="D9" s="18" t="n">
        <v>640</v>
      </c>
      <c r="E9" s="18" t="n">
        <v>640</v>
      </c>
      <c r="F9" s="13" t="inlineStr">
        <is>
          <t>AfA-Basis</t>
        </is>
      </c>
    </row>
    <row r="10">
      <c r="A10" s="17" t="n">
        <v>45860</v>
      </c>
      <c r="B10" s="14" t="inlineStr">
        <is>
          <t>Makler</t>
        </is>
      </c>
      <c r="C10" s="14" t="inlineStr">
        <is>
          <t>Maklerprovision</t>
        </is>
      </c>
      <c r="D10" s="18" t="n">
        <v>8820</v>
      </c>
      <c r="E10" s="18" t="n">
        <v>10495.8</v>
      </c>
      <c r="F10" s="13" t="inlineStr">
        <is>
          <t>AfA-Basis</t>
        </is>
      </c>
    </row>
    <row r="11">
      <c r="A11" s="17" t="n"/>
      <c r="B11" s="14" t="n"/>
      <c r="C11" s="14" t="n"/>
      <c r="D11" s="18" t="n"/>
      <c r="E11" s="18" t="n"/>
      <c r="F11" s="13" t="inlineStr">
        <is>
          <t>AfA-Basis</t>
        </is>
      </c>
    </row>
    <row r="12">
      <c r="A12" s="17" t="n"/>
      <c r="B12" s="14" t="n"/>
      <c r="C12" s="14" t="n"/>
      <c r="D12" s="18" t="n"/>
      <c r="E12" s="18" t="n"/>
      <c r="F12" s="13" t="inlineStr">
        <is>
          <t>AfA-Basis</t>
        </is>
      </c>
    </row>
    <row r="13">
      <c r="A13" s="17" t="n"/>
      <c r="B13" s="14" t="n"/>
      <c r="C13" s="14" t="n"/>
      <c r="D13" s="18" t="n"/>
      <c r="E13" s="18" t="n"/>
      <c r="F13" s="13" t="inlineStr">
        <is>
          <t>AfA-Basis</t>
        </is>
      </c>
    </row>
    <row r="14">
      <c r="A14" s="17" t="n"/>
      <c r="B14" s="14" t="n"/>
      <c r="C14" s="14" t="n"/>
      <c r="D14" s="18" t="n"/>
      <c r="E14" s="18" t="n"/>
      <c r="F14" s="13" t="inlineStr">
        <is>
          <t>AfA-Basis</t>
        </is>
      </c>
    </row>
    <row r="15">
      <c r="A15" s="17" t="n"/>
      <c r="B15" s="14" t="n"/>
      <c r="C15" s="14" t="n"/>
      <c r="D15" s="18" t="n"/>
      <c r="E15" s="18" t="n"/>
      <c r="F15" s="13" t="inlineStr">
        <is>
          <t>AfA-Basis</t>
        </is>
      </c>
    </row>
    <row r="16">
      <c r="A16" s="17" t="n"/>
      <c r="B16" s="14" t="n"/>
      <c r="C16" s="14" t="n"/>
      <c r="D16" s="18" t="n"/>
      <c r="E16" s="18" t="n"/>
      <c r="F16" s="13" t="inlineStr">
        <is>
          <t>AfA-Basis</t>
        </is>
      </c>
    </row>
    <row r="17">
      <c r="C17" s="19" t="inlineStr">
        <is>
          <t>Summe</t>
        </is>
      </c>
      <c r="D17" s="16">
        <f>SUM(D7:D16)</f>
        <v/>
      </c>
      <c r="E17" s="16">
        <f>SUM(E7:E16)</f>
        <v/>
      </c>
    </row>
    <row r="19">
      <c r="A19" s="13" t="inlineStr">
        <is>
          <t>Gebäudeanteil der Nebenkosten (Anteil laut Auswertung)</t>
        </is>
      </c>
      <c r="D19" s="20">
        <f>Auswertung!$B$18</f>
        <v/>
      </c>
      <c r="E19" s="16">
        <f>E17*D19</f>
        <v/>
      </c>
    </row>
    <row r="20">
      <c r="A20" s="10" t="inlineStr">
        <is>
          <t>Brutto, weil ein privater Vermieter die Umsatzsteuer nicht abziehen kann. Der Gebäudeanteil kommt aus der Auswertung (Kaufpreisaufteilung).</t>
        </is>
      </c>
    </row>
    <row r="21"/>
    <row r="23">
      <c r="A23" s="6" t="inlineStr">
        <is>
          <t>FINANZIERUNGSKOSTEN (SOFORT ABZIEHBARE WERBUNGSKOSTEN)</t>
        </is>
      </c>
      <c r="B23" s="7" t="n"/>
      <c r="C23" s="7" t="n"/>
      <c r="D23" s="7" t="n"/>
      <c r="E23" s="7" t="n"/>
      <c r="F23" s="7" t="n"/>
    </row>
    <row r="24" ht="28" customHeight="1">
      <c r="A24" s="12" t="inlineStr">
        <is>
          <t>Datum</t>
        </is>
      </c>
      <c r="B24" s="12" t="inlineStr">
        <is>
          <t>Empfänger</t>
        </is>
      </c>
      <c r="C24" s="12" t="inlineStr">
        <is>
          <t>Beschreibung</t>
        </is>
      </c>
      <c r="D24" s="12" t="inlineStr">
        <is>
          <t>Betrag netto €</t>
        </is>
      </c>
      <c r="E24" s="12" t="inlineStr">
        <is>
          <t>Betrag brutto €</t>
        </is>
      </c>
      <c r="F24" s="12" t="inlineStr">
        <is>
          <t>Erfassung</t>
        </is>
      </c>
    </row>
    <row r="25">
      <c r="A25" s="17" t="n">
        <v>45694</v>
      </c>
      <c r="B25" s="14" t="inlineStr">
        <is>
          <t>Notar</t>
        </is>
      </c>
      <c r="C25" s="14" t="inlineStr">
        <is>
          <t>Grundschuldbestellung</t>
        </is>
      </c>
      <c r="D25" s="18" t="n">
        <v>380</v>
      </c>
      <c r="E25" s="18" t="n">
        <v>452.2</v>
      </c>
      <c r="F25" s="14" t="inlineStr">
        <is>
          <t>in Belegen erfasst</t>
        </is>
      </c>
    </row>
    <row r="26">
      <c r="A26" s="17" t="n">
        <v>45821</v>
      </c>
      <c r="B26" s="14" t="inlineStr">
        <is>
          <t>Amtsgericht</t>
        </is>
      </c>
      <c r="C26" s="14" t="inlineStr">
        <is>
          <t>Eintragung Grundschuld</t>
        </is>
      </c>
      <c r="D26" s="18" t="n">
        <v>220</v>
      </c>
      <c r="E26" s="18" t="n">
        <v>220</v>
      </c>
      <c r="F26" s="14" t="inlineStr">
        <is>
          <t>in Belegen erfasst</t>
        </is>
      </c>
    </row>
    <row r="27">
      <c r="A27" s="17" t="n"/>
      <c r="B27" s="14" t="inlineStr">
        <is>
          <t>Musterbank</t>
        </is>
      </c>
      <c r="C27" s="14" t="inlineStr">
        <is>
          <t>Bereitstellungszinsen</t>
        </is>
      </c>
      <c r="D27" s="18" t="n">
        <v>310</v>
      </c>
      <c r="E27" s="18" t="n">
        <v>310</v>
      </c>
      <c r="F27" s="14" t="inlineStr">
        <is>
          <t>in Belegen erfasst</t>
        </is>
      </c>
    </row>
    <row r="28">
      <c r="A28" s="17" t="n"/>
      <c r="B28" s="14" t="n"/>
      <c r="C28" s="14" t="n"/>
      <c r="D28" s="18" t="n"/>
      <c r="E28" s="18" t="n"/>
      <c r="F28" s="14" t="n"/>
    </row>
    <row r="29">
      <c r="A29" s="17" t="n"/>
      <c r="B29" s="14" t="n"/>
      <c r="C29" s="14" t="n"/>
      <c r="D29" s="18" t="n"/>
      <c r="E29" s="18" t="n"/>
      <c r="F29" s="14" t="n"/>
    </row>
    <row r="30">
      <c r="A30" s="17" t="n"/>
      <c r="B30" s="14" t="n"/>
      <c r="C30" s="14" t="n"/>
      <c r="D30" s="18" t="n"/>
      <c r="E30" s="18" t="n"/>
      <c r="F30" s="14" t="n"/>
    </row>
    <row r="31">
      <c r="C31" s="19" t="inlineStr">
        <is>
          <t>Summe</t>
        </is>
      </c>
      <c r="D31" s="16">
        <f>SUM(D25:D30)</f>
        <v/>
      </c>
      <c r="E31" s="16">
        <f>SUM(E25:E30)</f>
        <v/>
      </c>
    </row>
    <row r="32">
      <c r="A32" s="10" t="inlineStr">
        <is>
          <t>Diese Tabelle ist eine Kontrolle: Finanzierungskosten werden in 'Belege' unter 'Finanzierungskosten / Geldbeschaffung' oder 'Schuldzinsen' erfasst und zählen dort in die Werbungskosten. Hier nichts doppelt rechnen.</t>
        </is>
      </c>
    </row>
    <row r="33"/>
    <row r="35">
      <c r="A35" s="11" t="inlineStr">
        <is>
          <t>Vorlage von estateco.ai, Version 1.0 (Stand 03.09.2026). Keine Steuer- oder Rechtsberatung, im Zweifel den Steuerberater fragen.</t>
        </is>
      </c>
    </row>
  </sheetData>
  <mergeCells count="2">
    <mergeCell ref="A32:F33"/>
    <mergeCell ref="A20:F21"/>
  </mergeCells>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I97"/>
  <sheetViews>
    <sheetView showGridLines="0" workbookViewId="0">
      <selection activeCell="A1" sqref="A1"/>
    </sheetView>
  </sheetViews>
  <sheetFormatPr baseColWidth="8" defaultRowHeight="15"/>
  <cols>
    <col width="46" customWidth="1" min="1" max="1"/>
    <col width="20" customWidth="1" min="2" max="2"/>
    <col width="16" customWidth="1" min="3" max="3"/>
    <col width="44" customWidth="1" min="4" max="4"/>
    <col width="3" customWidth="1" min="5" max="5"/>
    <col width="3" customWidth="1" min="6" max="6"/>
    <col width="26" customWidth="1" min="7" max="7"/>
    <col width="12" customWidth="1" min="8" max="8"/>
    <col width="10" customWidth="1" min="9" max="9"/>
  </cols>
  <sheetData>
    <row r="1" ht="30" customHeight="1">
      <c r="B1" s="1" t="inlineStr">
        <is>
          <t>estateco.ai</t>
        </is>
      </c>
      <c r="I1" s="2" t="inlineStr">
        <is>
          <t>Vorlage für Vermieter</t>
        </is>
      </c>
    </row>
    <row r="2" ht="24" customHeight="1">
      <c r="A2" s="3" t="inlineStr">
        <is>
          <t>Auswertung: Überschuss, AfA und 15-%-Grenze</t>
        </is>
      </c>
      <c r="B2" s="4" t="n"/>
      <c r="C2" s="4" t="n"/>
      <c r="D2" s="4" t="n"/>
      <c r="E2" s="4" t="n"/>
      <c r="F2" s="4" t="n"/>
      <c r="G2" s="4" t="n"/>
      <c r="H2" s="4" t="n"/>
      <c r="I2" s="4" t="n"/>
    </row>
    <row r="3">
      <c r="A3" s="19" t="inlineStr">
        <is>
          <t>Abrechnungsjahr</t>
        </is>
      </c>
      <c r="B3" s="21" t="n">
        <v>2025</v>
      </c>
      <c r="D3" s="13" t="inlineStr">
        <is>
          <t>Objekt</t>
        </is>
      </c>
      <c r="E3" s="14" t="inlineStr">
        <is>
          <t>Musterstraße 12, 12345 Musterstadt</t>
        </is>
      </c>
      <c r="F3" s="22" t="n"/>
      <c r="G3" s="22" t="n"/>
      <c r="H3" s="22" t="n"/>
      <c r="I3" s="23" t="n"/>
    </row>
    <row r="5">
      <c r="A5" s="6" t="inlineStr">
        <is>
          <t>1  ERGEBNIS DER VERMIETUNG</t>
        </is>
      </c>
      <c r="B5" s="7" t="n"/>
      <c r="C5" s="7" t="n"/>
      <c r="D5" s="7" t="n"/>
      <c r="G5" s="6" t="inlineStr">
        <is>
          <t>PRÜFSTATUS</t>
        </is>
      </c>
      <c r="H5" s="7" t="n"/>
      <c r="I5" s="7" t="n"/>
    </row>
    <row r="6">
      <c r="A6" s="13" t="inlineStr">
        <is>
          <t>Einnahmen gesamt</t>
        </is>
      </c>
      <c r="B6" s="24">
        <f>SUM(Einnahmen!$F$5:$F$400)</f>
        <v/>
      </c>
      <c r="D6" s="10" t="inlineStr">
        <is>
          <t>100 % Objekt, nach Zufluss</t>
        </is>
      </c>
      <c r="G6" s="13" t="inlineStr">
        <is>
          <t>Belege ohne Kategorie</t>
        </is>
      </c>
      <c r="H6" s="23" t="n"/>
      <c r="I6" s="25">
        <f>COUNTIFS(Belege!$H$5:$H$300,"&gt;0",Belege!$F$5:$F$300,"")</f>
        <v/>
      </c>
    </row>
    <row r="7">
      <c r="A7" s="13" t="inlineStr">
        <is>
          <t>abzgl. sofort abziehbare Werbungskosten</t>
        </is>
      </c>
      <c r="B7" s="24">
        <f>SUMIFS(Belege!$H$5:$H$300,Belege!$J$5:$J$300,"Sofort abziehbare Werbungskosten")</f>
        <v/>
      </c>
      <c r="D7" s="10" t="inlineStr">
        <is>
          <t>brutto, nach Abfluss</t>
        </is>
      </c>
      <c r="G7" s="13" t="inlineStr">
        <is>
          <t>Belege ohne steuerliche Einordnung</t>
        </is>
      </c>
      <c r="H7" s="23" t="n"/>
      <c r="I7" s="25">
        <f>COUNTIFS(Belege!$H$5:$H$300,"&gt;0",Belege!$J$5:$J$300,"")</f>
        <v/>
      </c>
    </row>
    <row r="8">
      <c r="A8" s="13" t="inlineStr">
        <is>
          <t>davon Schuldzinsen</t>
        </is>
      </c>
      <c r="B8" s="24">
        <f>SUMIFS(Belege!$H$5:$H$300,Belege!$F$5:$F$300,"Schuldzinsen")</f>
        <v/>
      </c>
      <c r="D8" s="10" t="inlineStr">
        <is>
          <t>nur Information, oben enthalten</t>
        </is>
      </c>
      <c r="G8" s="13" t="inlineStr">
        <is>
          <t>Sanierung noch nicht eingeordnet</t>
        </is>
      </c>
      <c r="H8" s="23" t="n"/>
      <c r="I8" s="25">
        <f>COUNTIFS(Belege!$H$5:$H$300,"&gt;0",Belege!$J$5:$J$300,"Sanierung, Einordnung offen")</f>
        <v/>
      </c>
    </row>
    <row r="9">
      <c r="A9" s="13" t="inlineStr">
        <is>
          <t>davon Instandhaltung und Sanierung</t>
        </is>
      </c>
      <c r="B9" s="24">
        <f>SUMIFS(Belege!$H$5:$H$300,Belege!$F$5:$F$300,"Sanierung*",Belege!$J$5:$J$300,"Sofort abziehbare Werbungskosten")+SUMIFS(Belege!$H$5:$H$300,Belege!$F$5:$F$300,"Instandhaltung / Reparatur")</f>
        <v/>
      </c>
      <c r="D9" s="10" t="inlineStr">
        <is>
          <t>nur Information, oben enthalten</t>
        </is>
      </c>
      <c r="G9" s="13" t="inlineStr">
        <is>
          <t>Umlage 'noch prüfen'</t>
        </is>
      </c>
      <c r="H9" s="23" t="n"/>
      <c r="I9" s="25">
        <f>COUNTIFS(Belege!$H$5:$H$300,"&gt;0",Belege!$L$5:$L$300,"noch prüfen")</f>
        <v/>
      </c>
    </row>
    <row r="10">
      <c r="A10" s="19" t="inlineStr">
        <is>
          <t>Liquiditätsüberschuss vor AfA</t>
        </is>
      </c>
      <c r="B10" s="16">
        <f>B6-B7</f>
        <v/>
      </c>
      <c r="D10" s="10" t="inlineStr">
        <is>
          <t>tatsächlicher Zahlungsüberschuss</t>
        </is>
      </c>
      <c r="G10" s="13" t="inlineStr">
        <is>
          <t>Belege ohne Zahlungsnachweis</t>
        </is>
      </c>
      <c r="H10" s="23" t="n"/>
      <c r="I10" s="25">
        <f>COUNTIFS(Belege!$H$5:$H$300,"&gt;0",Belege!$M$5:$M$300,"Nein")</f>
        <v/>
      </c>
    </row>
    <row r="11">
      <c r="A11" s="13" t="inlineStr">
        <is>
          <t>abzgl. AfA Gebäude</t>
        </is>
      </c>
      <c r="B11" s="24">
        <f>B32</f>
        <v/>
      </c>
      <c r="D11" s="10" t="inlineStr">
        <is>
          <t>nicht zahlungswirksam</t>
        </is>
      </c>
    </row>
    <row r="12">
      <c r="A12" s="19" t="inlineStr">
        <is>
          <t>Steuerliches Ergebnis nach AfA</t>
        </is>
      </c>
      <c r="B12" s="16">
        <f>B10-B11</f>
        <v/>
      </c>
      <c r="D12" s="10" t="inlineStr">
        <is>
          <t>negativ = steuerlicher Verlust</t>
        </is>
      </c>
      <c r="G12" s="10" t="inlineStr">
        <is>
          <t>Alles auf 0 bringen, bevor die Zahlen in die Anlage V gehen. 'Sanierung, Einordnung offen' heisst: Erhaltungsaufwand (sofort) oder Herstellungskosten (nur AfA) noch entscheiden, siehe 15-%-Grenze.</t>
        </is>
      </c>
    </row>
    <row r="13"/>
    <row r="14">
      <c r="A14" s="6" t="inlineStr">
        <is>
          <t>2  AFA GEBÄUDE</t>
        </is>
      </c>
      <c r="B14" s="7" t="n"/>
      <c r="C14" s="7" t="n"/>
      <c r="D14" s="7" t="n"/>
    </row>
    <row r="15"/>
    <row r="16">
      <c r="A16" s="13" t="inlineStr">
        <is>
          <t>Kaufpreis Gesamtobjekt</t>
        </is>
      </c>
      <c r="B16" s="18" t="n">
        <v>320000</v>
      </c>
      <c r="D16" s="10" t="inlineStr">
        <is>
          <t>100 % Kaufpreis laut Vertrag</t>
        </is>
      </c>
    </row>
    <row r="17">
      <c r="A17" s="13" t="inlineStr">
        <is>
          <t>Kaufdatum (Übergang Nutzen und Lasten)</t>
        </is>
      </c>
      <c r="B17" s="17" t="n">
        <v>45689</v>
      </c>
      <c r="D17" s="10" t="inlineStr">
        <is>
          <t>für AfA-Monate und 15-%-Zeitraum</t>
        </is>
      </c>
    </row>
    <row r="18">
      <c r="A18" s="13" t="inlineStr">
        <is>
          <t>Gebäudeanteil laut Kaufpreisaufteilung</t>
        </is>
      </c>
      <c r="B18" s="26" t="n">
        <v>0.75</v>
      </c>
      <c r="D18" s="10" t="inlineStr">
        <is>
          <t>aus Notarvertrag oder BMF-Arbeitshilfe</t>
        </is>
      </c>
    </row>
    <row r="19">
      <c r="A19" s="13" t="inlineStr">
        <is>
          <t>Gebäudeanteil in Euro</t>
        </is>
      </c>
      <c r="B19" s="24">
        <f>B16*B18</f>
        <v/>
      </c>
      <c r="D19" s="10" t="inlineStr"/>
    </row>
    <row r="20">
      <c r="A20" s="13" t="inlineStr">
        <is>
          <t>Grund und Boden</t>
        </is>
      </c>
      <c r="B20" s="24">
        <f>B16-B19</f>
        <v/>
      </c>
      <c r="D20" s="10" t="inlineStr">
        <is>
          <t>nicht abschreibbar</t>
        </is>
      </c>
    </row>
    <row r="21">
      <c r="A21" s="13" t="inlineStr">
        <is>
          <t>Erwerbsnebenkosten, Gebäudeanteil</t>
        </is>
      </c>
      <c r="B21" s="24">
        <f>Kaufnebenkosten!$E$19</f>
        <v/>
      </c>
      <c r="D21" s="10" t="inlineStr">
        <is>
          <t>aus Blatt Kaufnebenkosten</t>
        </is>
      </c>
    </row>
    <row r="22">
      <c r="A22" s="13" t="inlineStr">
        <is>
          <t>Nachträgliche Herstellungskosten</t>
        </is>
      </c>
      <c r="B22" s="24">
        <f>SUMIFS(Belege!$H$5:$H$300,Belege!$J$5:$J$300,"Herstellungskosten (nur AfA)")</f>
        <v/>
      </c>
      <c r="D22" s="10" t="inlineStr">
        <is>
          <t>aus Belegen mit Einordnung 'Herstellungskosten'</t>
        </is>
      </c>
    </row>
    <row r="23">
      <c r="A23" s="19" t="inlineStr">
        <is>
          <t>AfA-Bemessungsgrundlage</t>
        </is>
      </c>
      <c r="B23" s="16">
        <f>B19+B21+B22</f>
        <v/>
      </c>
      <c r="D23" s="10" t="inlineStr">
        <is>
          <t>Gebäude + Nebenkosten + Zugänge</t>
        </is>
      </c>
    </row>
    <row r="24">
      <c r="A24" s="13" t="inlineStr">
        <is>
          <t>Standard-AfA-Satz</t>
        </is>
      </c>
      <c r="B24" s="26" t="n">
        <v>0.02</v>
      </c>
      <c r="D24" s="10" t="inlineStr">
        <is>
          <t>2 % (Fertigstellung ab 1925), 2,5 % davor, 3 % bei Fertigstellung ab 2023</t>
        </is>
      </c>
    </row>
    <row r="25">
      <c r="A25" s="13" t="inlineStr">
        <is>
          <t>Gutachterliche Restnutzungsdauer (Jahre)</t>
        </is>
      </c>
      <c r="B25" s="21" t="n"/>
      <c r="D25" s="10" t="inlineStr">
        <is>
          <t>nur eintragen, wenn ein Gutachten vorliegt</t>
        </is>
      </c>
    </row>
    <row r="26">
      <c r="A26" s="13" t="inlineStr">
        <is>
          <t>Verwendeter AfA-Satz</t>
        </is>
      </c>
      <c r="B26" s="27">
        <f>IF(B25&gt;0,1/B25,B24)</f>
        <v/>
      </c>
      <c r="D26" s="10" t="inlineStr">
        <is>
          <t>Restnutzungsdauer hat Vorrang</t>
        </is>
      </c>
    </row>
    <row r="27">
      <c r="A27" s="13" t="inlineStr">
        <is>
          <t>AfA-Monate im Jahr</t>
        </is>
      </c>
      <c r="B27" s="21" t="n">
        <v>11</v>
      </c>
      <c r="D27" s="10" t="inlineStr">
        <is>
          <t>12, im Kaufjahr ab dem Kaufmonat</t>
        </is>
      </c>
    </row>
    <row r="28">
      <c r="A28" s="13" t="inlineStr">
        <is>
          <t>Jahres-AfA</t>
        </is>
      </c>
      <c r="B28" s="24">
        <f>B23*B26</f>
        <v/>
      </c>
      <c r="D28" s="10" t="inlineStr">
        <is>
          <t>volle Jahres-AfA</t>
        </is>
      </c>
    </row>
    <row r="29">
      <c r="A29" s="10" t="inlineStr">
        <is>
          <t>AfA ist keine Zahlung und taucht deshalb nicht in 'Belege' auf. Sie wird hier berechnet und in Abschnitt 1 abgezogen.</t>
        </is>
      </c>
    </row>
    <row r="30"/>
    <row r="32">
      <c r="A32" s="19" t="inlineStr">
        <is>
          <t>AfA im Abrechnungsjahr</t>
        </is>
      </c>
      <c r="B32" s="16">
        <f>B28*B27/12</f>
        <v/>
      </c>
      <c r="D32" s="10" t="inlineStr">
        <is>
          <t>zeitanteilig, geht in Abschnitt 1 ein</t>
        </is>
      </c>
    </row>
    <row r="34">
      <c r="A34" s="6" t="inlineStr">
        <is>
          <t>3  PRÜFUNG ANSCHAFFUNGSNAHE HERSTELLUNGSKOSTEN (15-%-GRENZE, § 6 ABS. 1 NR. 1A ESTG)</t>
        </is>
      </c>
      <c r="B34" s="7" t="n"/>
      <c r="C34" s="7" t="n"/>
      <c r="D34" s="7" t="n"/>
    </row>
    <row r="36">
      <c r="A36" s="13" t="inlineStr">
        <is>
          <t>Gebäude-Anschaffungskosten für die Prüfung</t>
        </is>
      </c>
      <c r="B36" s="24">
        <f>B19+B21</f>
        <v/>
      </c>
      <c r="D36" s="10" t="inlineStr"/>
    </row>
    <row r="37">
      <c r="A37" s="13" t="inlineStr">
        <is>
          <t>15-%-Grenze (netto, ohne Umsatzsteuer)</t>
        </is>
      </c>
      <c r="B37" s="24">
        <f>B36*15%</f>
        <v/>
      </c>
      <c r="D37" s="10" t="inlineStr"/>
    </row>
    <row r="38">
      <c r="A38" s="13" t="inlineStr">
        <is>
          <t>Erfasste Kosten netto (Spalte K = Ja)</t>
        </is>
      </c>
      <c r="B38" s="24">
        <f>SUMIFS(Belege!$I$5:$I$300,Belege!$K$5:$K$300,"Ja")</f>
        <v/>
      </c>
      <c r="D38" s="10" t="inlineStr">
        <is>
          <t>Instandsetzung und Modernisierung der ersten drei Jahre nach Kauf</t>
        </is>
      </c>
    </row>
    <row r="39">
      <c r="A39" s="13" t="inlineStr">
        <is>
          <t>Verbleibender Spielraum</t>
        </is>
      </c>
      <c r="B39" s="24">
        <f>B37-B38</f>
        <v/>
      </c>
      <c r="D39" s="10" t="inlineStr">
        <is>
          <t>positiv = noch unter der Grenze</t>
        </is>
      </c>
    </row>
    <row r="40">
      <c r="A40" s="13" t="inlineStr">
        <is>
          <t>Auslastung</t>
        </is>
      </c>
      <c r="B40" s="20">
        <f>IFERROR(B38/B37,0)</f>
        <v/>
      </c>
      <c r="D40" s="10" t="inlineStr">
        <is>
          <t>Warnsignal, keine Steuerentscheidung</t>
        </is>
      </c>
    </row>
    <row r="41">
      <c r="A41" s="19" t="inlineStr">
        <is>
          <t>Status</t>
        </is>
      </c>
      <c r="B41" s="19">
        <f>IF(B38&gt;B37,"Grenze überschritten: Kosten werden Herstellungskosten (nur AfA)","Unter der 15-%-Grenze")</f>
        <v/>
      </c>
      <c r="C41" s="23" t="n"/>
      <c r="D41" s="10" t="inlineStr"/>
    </row>
    <row r="42">
      <c r="A42" s="13" t="inlineStr">
        <is>
          <t>Prüfzeitraum endet am</t>
        </is>
      </c>
      <c r="B42" s="28">
        <f>DATE(YEAR(B17)+3,MONTH(B17),DAY(B17))</f>
        <v/>
      </c>
      <c r="D42" s="10" t="inlineStr">
        <is>
          <t>drei Jahre nach dem Kauf; die Grenze gilt für alle Jahre zusammen</t>
        </is>
      </c>
    </row>
    <row r="43">
      <c r="A43" s="10" t="inlineStr">
        <is>
          <t>Wird die Grenze innerhalb von drei Jahren überschritten, werden ALLE betroffenen Kosten rückwirkend zu Herstellungskosten. Dann in 'Belege' die Einordnung auf 'Herstellungskosten (nur AfA)' setzen; die Auswertung rechnet automatisch um.</t>
        </is>
      </c>
    </row>
    <row r="44"/>
    <row r="46">
      <c r="A46" s="6" t="inlineStr">
        <is>
          <t>4  SUMMEN NACH STEUERLICHER EINORDNUNG</t>
        </is>
      </c>
      <c r="B46" s="7" t="n"/>
      <c r="C46" s="7" t="n"/>
      <c r="D46" s="7" t="n"/>
    </row>
    <row r="47" ht="28" customHeight="1">
      <c r="A47" s="12" t="inlineStr">
        <is>
          <t>Einordnung</t>
        </is>
      </c>
      <c r="B47" s="12" t="inlineStr">
        <is>
          <t>Brutto €</t>
        </is>
      </c>
      <c r="C47" s="12" t="inlineStr">
        <is>
          <t>Netto €</t>
        </is>
      </c>
    </row>
    <row r="48">
      <c r="A48" s="13" t="inlineStr">
        <is>
          <t>Sofort abziehbare Werbungskosten</t>
        </is>
      </c>
      <c r="B48" s="24">
        <f>SUMIFS(Belege!$H$5:$H$300,Belege!$J$5:$J$300,A48)</f>
        <v/>
      </c>
      <c r="C48" s="24">
        <f>SUMIFS(Belege!$I$5:$I$300,Belege!$J$5:$J$300,A48)</f>
        <v/>
      </c>
    </row>
    <row r="49">
      <c r="A49" s="13" t="inlineStr">
        <is>
          <t>Sanierung, Einordnung offen</t>
        </is>
      </c>
      <c r="B49" s="24">
        <f>SUMIFS(Belege!$H$5:$H$300,Belege!$J$5:$J$300,A49)</f>
        <v/>
      </c>
      <c r="C49" s="24">
        <f>SUMIFS(Belege!$I$5:$I$300,Belege!$J$5:$J$300,A49)</f>
        <v/>
      </c>
    </row>
    <row r="50">
      <c r="A50" s="13" t="inlineStr">
        <is>
          <t>Herstellungskosten (nur AfA)</t>
        </is>
      </c>
      <c r="B50" s="24">
        <f>SUMIFS(Belege!$H$5:$H$300,Belege!$J$5:$J$300,A50)</f>
        <v/>
      </c>
      <c r="C50" s="24">
        <f>SUMIFS(Belege!$I$5:$I$300,Belege!$J$5:$J$300,A50)</f>
        <v/>
      </c>
    </row>
    <row r="51">
      <c r="A51" s="13" t="inlineStr">
        <is>
          <t>Nicht abziehbar</t>
        </is>
      </c>
      <c r="B51" s="24">
        <f>SUMIFS(Belege!$H$5:$H$300,Belege!$J$5:$J$300,A51)</f>
        <v/>
      </c>
      <c r="C51" s="24">
        <f>SUMIFS(Belege!$I$5:$I$300,Belege!$J$5:$J$300,A51)</f>
        <v/>
      </c>
    </row>
    <row r="52">
      <c r="A52" s="13" t="inlineStr">
        <is>
          <t>Durchlaufender Posten</t>
        </is>
      </c>
      <c r="B52" s="24">
        <f>SUMIFS(Belege!$H$5:$H$300,Belege!$J$5:$J$300,A52)</f>
        <v/>
      </c>
      <c r="C52" s="24">
        <f>SUMIFS(Belege!$I$5:$I$300,Belege!$J$5:$J$300,A52)</f>
        <v/>
      </c>
    </row>
    <row r="53">
      <c r="A53" s="19" t="inlineStr">
        <is>
          <t>Summe</t>
        </is>
      </c>
      <c r="B53" s="16">
        <f>SUM(B48:B52)</f>
        <v/>
      </c>
      <c r="C53" s="16">
        <f>SUM(C48:C52)</f>
        <v/>
      </c>
    </row>
    <row r="56">
      <c r="A56" s="6" t="inlineStr">
        <is>
          <t>5  SUMMEN NACH KATEGORIE</t>
        </is>
      </c>
      <c r="B56" s="7" t="n"/>
      <c r="C56" s="7" t="n"/>
      <c r="D56" s="7" t="n"/>
    </row>
    <row r="57" ht="28" customHeight="1">
      <c r="A57" s="12" t="inlineStr">
        <is>
          <t>Kategorie</t>
        </is>
      </c>
      <c r="B57" s="12" t="inlineStr">
        <is>
          <t>Brutto €</t>
        </is>
      </c>
      <c r="C57" s="12" t="inlineStr">
        <is>
          <t>Netto €</t>
        </is>
      </c>
    </row>
    <row r="58">
      <c r="A58" s="13" t="inlineStr">
        <is>
          <t>Grundsteuer</t>
        </is>
      </c>
      <c r="B58" s="24">
        <f>SUMIFS(Belege!$H$5:$H$300,Belege!$F$5:$F$300,A58)</f>
        <v/>
      </c>
      <c r="C58" s="24">
        <f>SUMIFS(Belege!$I$5:$I$300,Belege!$F$5:$F$300,A58)</f>
        <v/>
      </c>
    </row>
    <row r="59">
      <c r="A59" s="13" t="inlineStr">
        <is>
          <t>Wasser / Abwasser</t>
        </is>
      </c>
      <c r="B59" s="24">
        <f>SUMIFS(Belege!$H$5:$H$300,Belege!$F$5:$F$300,A59)</f>
        <v/>
      </c>
      <c r="C59" s="24">
        <f>SUMIFS(Belege!$I$5:$I$300,Belege!$F$5:$F$300,A59)</f>
        <v/>
      </c>
    </row>
    <row r="60">
      <c r="A60" s="13" t="inlineStr">
        <is>
          <t>Müllabfuhr</t>
        </is>
      </c>
      <c r="B60" s="24">
        <f>SUMIFS(Belege!$H$5:$H$300,Belege!$F$5:$F$300,A60)</f>
        <v/>
      </c>
      <c r="C60" s="24">
        <f>SUMIFS(Belege!$I$5:$I$300,Belege!$F$5:$F$300,A60)</f>
        <v/>
      </c>
    </row>
    <row r="61">
      <c r="A61" s="13" t="inlineStr">
        <is>
          <t>Straßenreinigung / Winterdienst</t>
        </is>
      </c>
      <c r="B61" s="24">
        <f>SUMIFS(Belege!$H$5:$H$300,Belege!$F$5:$F$300,A61)</f>
        <v/>
      </c>
      <c r="C61" s="24">
        <f>SUMIFS(Belege!$I$5:$I$300,Belege!$F$5:$F$300,A61)</f>
        <v/>
      </c>
    </row>
    <row r="62">
      <c r="A62" s="13" t="inlineStr">
        <is>
          <t>Schornsteinfeger</t>
        </is>
      </c>
      <c r="B62" s="24">
        <f>SUMIFS(Belege!$H$5:$H$300,Belege!$F$5:$F$300,A62)</f>
        <v/>
      </c>
      <c r="C62" s="24">
        <f>SUMIFS(Belege!$I$5:$I$300,Belege!$F$5:$F$300,A62)</f>
        <v/>
      </c>
    </row>
    <row r="63">
      <c r="A63" s="13" t="inlineStr">
        <is>
          <t>Heizung / Brennstoffe</t>
        </is>
      </c>
      <c r="B63" s="24">
        <f>SUMIFS(Belege!$H$5:$H$300,Belege!$F$5:$F$300,A63)</f>
        <v/>
      </c>
      <c r="C63" s="24">
        <f>SUMIFS(Belege!$I$5:$I$300,Belege!$F$5:$F$300,A63)</f>
        <v/>
      </c>
    </row>
    <row r="64">
      <c r="A64" s="13" t="inlineStr">
        <is>
          <t>Allgemeinstrom</t>
        </is>
      </c>
      <c r="B64" s="24">
        <f>SUMIFS(Belege!$H$5:$H$300,Belege!$F$5:$F$300,A64)</f>
        <v/>
      </c>
      <c r="C64" s="24">
        <f>SUMIFS(Belege!$I$5:$I$300,Belege!$F$5:$F$300,A64)</f>
        <v/>
      </c>
    </row>
    <row r="65">
      <c r="A65" s="13" t="inlineStr">
        <is>
          <t>Wartung / Prüfungen</t>
        </is>
      </c>
      <c r="B65" s="24">
        <f>SUMIFS(Belege!$H$5:$H$300,Belege!$F$5:$F$300,A65)</f>
        <v/>
      </c>
      <c r="C65" s="24">
        <f>SUMIFS(Belege!$I$5:$I$300,Belege!$F$5:$F$300,A65)</f>
        <v/>
      </c>
    </row>
    <row r="66">
      <c r="A66" s="13" t="inlineStr">
        <is>
          <t>Hausreinigung / Gartenpflege</t>
        </is>
      </c>
      <c r="B66" s="24">
        <f>SUMIFS(Belege!$H$5:$H$300,Belege!$F$5:$F$300,A66)</f>
        <v/>
      </c>
      <c r="C66" s="24">
        <f>SUMIFS(Belege!$I$5:$I$300,Belege!$F$5:$F$300,A66)</f>
        <v/>
      </c>
    </row>
    <row r="67">
      <c r="A67" s="13" t="inlineStr">
        <is>
          <t>Versicherungen</t>
        </is>
      </c>
      <c r="B67" s="24">
        <f>SUMIFS(Belege!$H$5:$H$300,Belege!$F$5:$F$300,A67)</f>
        <v/>
      </c>
      <c r="C67" s="24">
        <f>SUMIFS(Belege!$I$5:$I$300,Belege!$F$5:$F$300,A67)</f>
        <v/>
      </c>
    </row>
    <row r="68">
      <c r="A68" s="13" t="inlineStr">
        <is>
          <t>Hausverwaltung</t>
        </is>
      </c>
      <c r="B68" s="24">
        <f>SUMIFS(Belege!$H$5:$H$300,Belege!$F$5:$F$300,A68)</f>
        <v/>
      </c>
      <c r="C68" s="24">
        <f>SUMIFS(Belege!$I$5:$I$300,Belege!$F$5:$F$300,A68)</f>
        <v/>
      </c>
    </row>
    <row r="69">
      <c r="A69" s="13" t="inlineStr">
        <is>
          <t>Schuldzinsen</t>
        </is>
      </c>
      <c r="B69" s="24">
        <f>SUMIFS(Belege!$H$5:$H$300,Belege!$F$5:$F$300,A69)</f>
        <v/>
      </c>
      <c r="C69" s="24">
        <f>SUMIFS(Belege!$I$5:$I$300,Belege!$F$5:$F$300,A69)</f>
        <v/>
      </c>
    </row>
    <row r="70">
      <c r="A70" s="13" t="inlineStr">
        <is>
          <t>Finanzierungskosten / Geldbeschaffung</t>
        </is>
      </c>
      <c r="B70" s="24">
        <f>SUMIFS(Belege!$H$5:$H$300,Belege!$F$5:$F$300,A70)</f>
        <v/>
      </c>
      <c r="C70" s="24">
        <f>SUMIFS(Belege!$I$5:$I$300,Belege!$F$5:$F$300,A70)</f>
        <v/>
      </c>
    </row>
    <row r="71">
      <c r="A71" s="13" t="inlineStr">
        <is>
          <t>Instandhaltung / Reparatur</t>
        </is>
      </c>
      <c r="B71" s="24">
        <f>SUMIFS(Belege!$H$5:$H$300,Belege!$F$5:$F$300,A71)</f>
        <v/>
      </c>
      <c r="C71" s="24">
        <f>SUMIFS(Belege!$I$5:$I$300,Belege!$F$5:$F$300,A71)</f>
        <v/>
      </c>
    </row>
    <row r="72">
      <c r="A72" s="13" t="inlineStr">
        <is>
          <t>Sanierung Abbruch / Rohbau</t>
        </is>
      </c>
      <c r="B72" s="24">
        <f>SUMIFS(Belege!$H$5:$H$300,Belege!$F$5:$F$300,A72)</f>
        <v/>
      </c>
      <c r="C72" s="24">
        <f>SUMIFS(Belege!$I$5:$I$300,Belege!$F$5:$F$300,A72)</f>
        <v/>
      </c>
    </row>
    <row r="73">
      <c r="A73" s="13" t="inlineStr">
        <is>
          <t>Sanierung Elektro</t>
        </is>
      </c>
      <c r="B73" s="24">
        <f>SUMIFS(Belege!$H$5:$H$300,Belege!$F$5:$F$300,A73)</f>
        <v/>
      </c>
      <c r="C73" s="24">
        <f>SUMIFS(Belege!$I$5:$I$300,Belege!$F$5:$F$300,A73)</f>
        <v/>
      </c>
    </row>
    <row r="74">
      <c r="A74" s="13" t="inlineStr">
        <is>
          <t>Sanierung Sanitär / Heizung</t>
        </is>
      </c>
      <c r="B74" s="24">
        <f>SUMIFS(Belege!$H$5:$H$300,Belege!$F$5:$F$300,A74)</f>
        <v/>
      </c>
      <c r="C74" s="24">
        <f>SUMIFS(Belege!$I$5:$I$300,Belege!$F$5:$F$300,A74)</f>
        <v/>
      </c>
    </row>
    <row r="75">
      <c r="A75" s="13" t="inlineStr">
        <is>
          <t>Sanierung Fenster / Türen</t>
        </is>
      </c>
      <c r="B75" s="24">
        <f>SUMIFS(Belege!$H$5:$H$300,Belege!$F$5:$F$300,A75)</f>
        <v/>
      </c>
      <c r="C75" s="24">
        <f>SUMIFS(Belege!$I$5:$I$300,Belege!$F$5:$F$300,A75)</f>
        <v/>
      </c>
    </row>
    <row r="76">
      <c r="A76" s="13" t="inlineStr">
        <is>
          <t>Sanierung Boden / Maler / Fliesen</t>
        </is>
      </c>
      <c r="B76" s="24">
        <f>SUMIFS(Belege!$H$5:$H$300,Belege!$F$5:$F$300,A76)</f>
        <v/>
      </c>
      <c r="C76" s="24">
        <f>SUMIFS(Belege!$I$5:$I$300,Belege!$F$5:$F$300,A76)</f>
        <v/>
      </c>
    </row>
    <row r="77">
      <c r="A77" s="13" t="inlineStr">
        <is>
          <t>Sanierung Küche / Einbauten</t>
        </is>
      </c>
      <c r="B77" s="24">
        <f>SUMIFS(Belege!$H$5:$H$300,Belege!$F$5:$F$300,A77)</f>
        <v/>
      </c>
      <c r="C77" s="24">
        <f>SUMIFS(Belege!$I$5:$I$300,Belege!$F$5:$F$300,A77)</f>
        <v/>
      </c>
    </row>
    <row r="78">
      <c r="A78" s="13" t="inlineStr">
        <is>
          <t>Sanierung Material (Eigenkauf)</t>
        </is>
      </c>
      <c r="B78" s="24">
        <f>SUMIFS(Belege!$H$5:$H$300,Belege!$F$5:$F$300,A78)</f>
        <v/>
      </c>
      <c r="C78" s="24">
        <f>SUMIFS(Belege!$I$5:$I$300,Belege!$F$5:$F$300,A78)</f>
        <v/>
      </c>
    </row>
    <row r="79">
      <c r="A79" s="13" t="inlineStr">
        <is>
          <t>Sanierung Architekt / Statik / Genehmigung</t>
        </is>
      </c>
      <c r="B79" s="24">
        <f>SUMIFS(Belege!$H$5:$H$300,Belege!$F$5:$F$300,A79)</f>
        <v/>
      </c>
      <c r="C79" s="24">
        <f>SUMIFS(Belege!$I$5:$I$300,Belege!$F$5:$F$300,A79)</f>
        <v/>
      </c>
    </row>
    <row r="80">
      <c r="A80" s="13" t="inlineStr">
        <is>
          <t>Sanierung nicht näher aufgeteilt</t>
        </is>
      </c>
      <c r="B80" s="24">
        <f>SUMIFS(Belege!$H$5:$H$300,Belege!$F$5:$F$300,A80)</f>
        <v/>
      </c>
      <c r="C80" s="24">
        <f>SUMIFS(Belege!$I$5:$I$300,Belege!$F$5:$F$300,A80)</f>
        <v/>
      </c>
    </row>
    <row r="81">
      <c r="A81" s="13" t="inlineStr">
        <is>
          <t>Fahrtkosten</t>
        </is>
      </c>
      <c r="B81" s="24">
        <f>SUMIFS(Belege!$H$5:$H$300,Belege!$F$5:$F$300,A81)</f>
        <v/>
      </c>
      <c r="C81" s="24">
        <f>SUMIFS(Belege!$I$5:$I$300,Belege!$F$5:$F$300,A81)</f>
        <v/>
      </c>
    </row>
    <row r="82">
      <c r="A82" s="13" t="inlineStr">
        <is>
          <t>Porto / Telefon / Software</t>
        </is>
      </c>
      <c r="B82" s="24">
        <f>SUMIFS(Belege!$H$5:$H$300,Belege!$F$5:$F$300,A82)</f>
        <v/>
      </c>
      <c r="C82" s="24">
        <f>SUMIFS(Belege!$I$5:$I$300,Belege!$F$5:$F$300,A82)</f>
        <v/>
      </c>
    </row>
    <row r="83">
      <c r="A83" s="13" t="inlineStr">
        <is>
          <t>Steuerberatung</t>
        </is>
      </c>
      <c r="B83" s="24">
        <f>SUMIFS(Belege!$H$5:$H$300,Belege!$F$5:$F$300,A83)</f>
        <v/>
      </c>
      <c r="C83" s="24">
        <f>SUMIFS(Belege!$I$5:$I$300,Belege!$F$5:$F$300,A83)</f>
        <v/>
      </c>
    </row>
    <row r="84">
      <c r="A84" s="13" t="inlineStr">
        <is>
          <t>Rechts- und Gerichtskosten</t>
        </is>
      </c>
      <c r="B84" s="24">
        <f>SUMIFS(Belege!$H$5:$H$300,Belege!$F$5:$F$300,A84)</f>
        <v/>
      </c>
      <c r="C84" s="24">
        <f>SUMIFS(Belege!$I$5:$I$300,Belege!$F$5:$F$300,A84)</f>
        <v/>
      </c>
    </row>
    <row r="85">
      <c r="A85" s="13" t="inlineStr">
        <is>
          <t>Inserate / Maklerkosten</t>
        </is>
      </c>
      <c r="B85" s="24">
        <f>SUMIFS(Belege!$H$5:$H$300,Belege!$F$5:$F$300,A85)</f>
        <v/>
      </c>
      <c r="C85" s="24">
        <f>SUMIFS(Belege!$I$5:$I$300,Belege!$F$5:$F$300,A85)</f>
        <v/>
      </c>
    </row>
    <row r="86">
      <c r="A86" s="13" t="inlineStr">
        <is>
          <t>Mitgliedsbeiträge (Haus und Grund o. ä.)</t>
        </is>
      </c>
      <c r="B86" s="24">
        <f>SUMIFS(Belege!$H$5:$H$300,Belege!$F$5:$F$300,A86)</f>
        <v/>
      </c>
      <c r="C86" s="24">
        <f>SUMIFS(Belege!$I$5:$I$300,Belege!$F$5:$F$300,A86)</f>
        <v/>
      </c>
    </row>
    <row r="87">
      <c r="A87" s="13" t="inlineStr">
        <is>
          <t>Kontoführung</t>
        </is>
      </c>
      <c r="B87" s="24">
        <f>SUMIFS(Belege!$H$5:$H$300,Belege!$F$5:$F$300,A87)</f>
        <v/>
      </c>
      <c r="C87" s="24">
        <f>SUMIFS(Belege!$I$5:$I$300,Belege!$F$5:$F$300,A87)</f>
        <v/>
      </c>
    </row>
    <row r="88">
      <c r="A88" s="13" t="inlineStr">
        <is>
          <t>Grundsteuer und Abwasser (Sammelzahlung)</t>
        </is>
      </c>
      <c r="B88" s="24">
        <f>SUMIFS(Belege!$H$5:$H$300,Belege!$F$5:$F$300,A88)</f>
        <v/>
      </c>
      <c r="C88" s="24">
        <f>SUMIFS(Belege!$I$5:$I$300,Belege!$F$5:$F$300,A88)</f>
        <v/>
      </c>
    </row>
    <row r="89">
      <c r="A89" s="13" t="inlineStr">
        <is>
          <t>Strom und Wasser (Sammelbetrag)</t>
        </is>
      </c>
      <c r="B89" s="24">
        <f>SUMIFS(Belege!$H$5:$H$300,Belege!$F$5:$F$300,A89)</f>
        <v/>
      </c>
      <c r="C89" s="24">
        <f>SUMIFS(Belege!$I$5:$I$300,Belege!$F$5:$F$300,A89)</f>
        <v/>
      </c>
    </row>
    <row r="90">
      <c r="A90" s="13" t="inlineStr">
        <is>
          <t>Sonstiges</t>
        </is>
      </c>
      <c r="B90" s="24">
        <f>SUMIFS(Belege!$H$5:$H$300,Belege!$F$5:$F$300,A90)</f>
        <v/>
      </c>
      <c r="C90" s="24">
        <f>SUMIFS(Belege!$I$5:$I$300,Belege!$F$5:$F$300,A90)</f>
        <v/>
      </c>
    </row>
    <row r="91">
      <c r="A91" s="19" t="inlineStr">
        <is>
          <t>Summe</t>
        </is>
      </c>
      <c r="B91" s="16">
        <f>SUM(B58:B90)</f>
        <v/>
      </c>
      <c r="C91" s="16">
        <f>SUM(C58:C90)</f>
        <v/>
      </c>
    </row>
    <row r="92">
      <c r="A92" s="10" t="inlineStr">
        <is>
          <t>Die Summe muss der Summe in 'Belege' entsprechen. Weicht sie ab, fehlt bei einem Beleg die Kategorie.</t>
        </is>
      </c>
    </row>
    <row r="94">
      <c r="A94" s="10" t="inlineStr">
        <is>
          <t>Quellen: § 11 EStG (Zufluss und Abfluss), § 7 Abs. 4 EStG (AfA), § 6 Abs. 1 Nr. 1a EStG (anschaffungsnahe Herstellungskosten), § 2 BetrKV (umlagefähige Betriebskosten). Mehr dazu: www.estateco.ai/ratgeber/anlage-v-vermieter</t>
        </is>
      </c>
    </row>
    <row r="95"/>
    <row r="97">
      <c r="A97" s="11" t="inlineStr">
        <is>
          <t>Vorlage von estateco.ai, Version 1.0 (Stand 03.09.2026). Keine Steuer- oder Rechtsberatung, im Zweifel den Steuerberater fragen.</t>
        </is>
      </c>
    </row>
  </sheetData>
  <mergeCells count="12">
    <mergeCell ref="E3:I3"/>
    <mergeCell ref="A43:E44"/>
    <mergeCell ref="A29:E30"/>
    <mergeCell ref="G7:H7"/>
    <mergeCell ref="G10:H10"/>
    <mergeCell ref="B41:C41"/>
    <mergeCell ref="A94:I95"/>
    <mergeCell ref="G6:H6"/>
    <mergeCell ref="G8:H8"/>
    <mergeCell ref="G9:H9"/>
    <mergeCell ref="G12:I15"/>
    <mergeCell ref="A92:E92"/>
  </mergeCells>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G49"/>
  <sheetViews>
    <sheetView showGridLines="0" workbookViewId="0">
      <selection activeCell="A1" sqref="A1"/>
    </sheetView>
  </sheetViews>
  <sheetFormatPr baseColWidth="8" defaultRowHeight="15"/>
  <cols>
    <col width="40" customWidth="1" min="1" max="1"/>
    <col width="18" customWidth="1" min="2" max="2"/>
    <col width="20" customWidth="1" min="3" max="3"/>
    <col width="3" customWidth="1" min="4" max="4"/>
    <col width="30" customWidth="1" min="5" max="5"/>
    <col width="16" customWidth="1" min="6" max="6"/>
    <col width="14" customWidth="1" min="7" max="7"/>
  </cols>
  <sheetData>
    <row r="1" ht="30" customHeight="1">
      <c r="B1" s="1" t="inlineStr">
        <is>
          <t>estateco.ai</t>
        </is>
      </c>
      <c r="G1" s="2" t="inlineStr">
        <is>
          <t>Vorlage für Vermieter</t>
        </is>
      </c>
    </row>
    <row r="2" ht="24" customHeight="1">
      <c r="A2" s="3" t="inlineStr">
        <is>
          <t>Gesamtübersicht: Objekt und persönlicher Anteil</t>
        </is>
      </c>
      <c r="B2" s="4" t="n"/>
      <c r="C2" s="4" t="n"/>
      <c r="D2" s="4" t="n"/>
      <c r="E2" s="4" t="n"/>
      <c r="F2" s="4" t="n"/>
      <c r="G2" s="4" t="n"/>
    </row>
    <row r="3">
      <c r="A3" s="19" t="inlineStr">
        <is>
          <t>Eigentumsanteil für die persönliche Übersicht</t>
        </is>
      </c>
      <c r="B3" s="26" t="n">
        <v>1</v>
      </c>
      <c r="C3" s="10" t="inlineStr">
        <is>
          <t>100 % bei Alleineigentum, 50 % bei zwei Eigentümern usw. Jeder Eigentümer gibt seinen Anteil in seiner Anlage V an.</t>
        </is>
      </c>
    </row>
    <row r="4"/>
    <row r="6">
      <c r="A6" s="6" t="inlineStr">
        <is>
          <t>STEUERLICHE ÜBERSICHT UND LIQUIDITÄT</t>
        </is>
      </c>
      <c r="B6" s="7" t="n"/>
      <c r="C6" s="7" t="n"/>
    </row>
    <row r="7" ht="28" customHeight="1">
      <c r="A7" s="12" t="inlineStr">
        <is>
          <t>Kennzahl</t>
        </is>
      </c>
      <c r="B7" s="12" t="inlineStr">
        <is>
          <t>100 % Objekt</t>
        </is>
      </c>
      <c r="C7" s="12" t="inlineStr">
        <is>
          <t>Persönlicher Anteil</t>
        </is>
      </c>
    </row>
    <row r="8">
      <c r="A8" s="13" t="inlineStr">
        <is>
          <t>Einnahmen gesamt</t>
        </is>
      </c>
      <c r="B8" s="24">
        <f>Auswertung!B6</f>
        <v/>
      </c>
      <c r="C8" s="24">
        <f>B8*$B$3</f>
        <v/>
      </c>
    </row>
    <row r="9">
      <c r="A9" s="13" t="inlineStr">
        <is>
          <t>abzgl. sofort abziehbare Werbungskosten</t>
        </is>
      </c>
      <c r="B9" s="24">
        <f>Auswertung!B7</f>
        <v/>
      </c>
      <c r="C9" s="24">
        <f>B9*$B$3</f>
        <v/>
      </c>
    </row>
    <row r="10">
      <c r="A10" s="13" t="inlineStr">
        <is>
          <t>davon Schuldzinsen</t>
        </is>
      </c>
      <c r="B10" s="24">
        <f>Auswertung!B8</f>
        <v/>
      </c>
      <c r="C10" s="24">
        <f>B10*$B$3</f>
        <v/>
      </c>
    </row>
    <row r="11">
      <c r="A11" s="13" t="inlineStr">
        <is>
          <t>davon Instandhaltung und Sanierung</t>
        </is>
      </c>
      <c r="B11" s="24">
        <f>Auswertung!B9</f>
        <v/>
      </c>
      <c r="C11" s="24">
        <f>B11*$B$3</f>
        <v/>
      </c>
    </row>
    <row r="12">
      <c r="A12" s="19" t="inlineStr">
        <is>
          <t>Liquiditätsüberschuss vor AfA</t>
        </is>
      </c>
      <c r="B12" s="16">
        <f>Auswertung!B10</f>
        <v/>
      </c>
      <c r="C12" s="16">
        <f>B12*$B$3</f>
        <v/>
      </c>
    </row>
    <row r="13">
      <c r="A13" s="13" t="inlineStr">
        <is>
          <t>abzgl. AfA Gebäude</t>
        </is>
      </c>
      <c r="B13" s="24">
        <f>Auswertung!B11</f>
        <v/>
      </c>
      <c r="C13" s="24">
        <f>B13*$B$3</f>
        <v/>
      </c>
    </row>
    <row r="14">
      <c r="A14" s="19" t="inlineStr">
        <is>
          <t>Steuerliches Ergebnis nach AfA</t>
        </is>
      </c>
      <c r="B14" s="16">
        <f>Auswertung!B12</f>
        <v/>
      </c>
      <c r="C14" s="16">
        <f>B14*$B$3</f>
        <v/>
      </c>
    </row>
    <row r="16">
      <c r="A16" s="10" t="inlineStr">
        <is>
          <t>AfA ist kein Geldabfluss. Der Liquiditätsüberschuss zeigt, was auf dem Konto bleibt, das steuerliche Ergebnis, was das Finanzamt sieht.</t>
        </is>
      </c>
    </row>
    <row r="17"/>
    <row r="19">
      <c r="A19" s="6" t="inlineStr">
        <is>
          <t>EINNAHMEN NACH EINHEIT</t>
        </is>
      </c>
      <c r="B19" s="7" t="n"/>
      <c r="C19" s="7" t="n"/>
      <c r="E19" s="6" t="inlineStr">
        <is>
          <t>AFA-PARAMETER</t>
        </is>
      </c>
      <c r="F19" s="7" t="n"/>
      <c r="G19" s="7" t="n"/>
    </row>
    <row r="20" ht="28" customHeight="1">
      <c r="A20" s="12" t="inlineStr">
        <is>
          <t>Einheit</t>
        </is>
      </c>
      <c r="B20" s="12" t="inlineStr">
        <is>
          <t>100 % Objekt</t>
        </is>
      </c>
      <c r="C20" s="12" t="inlineStr">
        <is>
          <t>Persönlicher Anteil</t>
        </is>
      </c>
      <c r="E20" s="12" t="inlineStr">
        <is>
          <t>Parameter</t>
        </is>
      </c>
      <c r="F20" s="12" t="inlineStr">
        <is>
          <t>100 %</t>
        </is>
      </c>
      <c r="G20" s="12" t="inlineStr">
        <is>
          <t>Anteil</t>
        </is>
      </c>
    </row>
    <row r="21">
      <c r="A21" s="13">
        <f>IF(Listen!G5="","",Listen!G5)</f>
        <v/>
      </c>
      <c r="B21" s="24">
        <f>IF(A21="","",SUMIFS(Einnahmen!$F$5:$F$400,Einnahmen!$D$5:$D$400,A21))</f>
        <v/>
      </c>
      <c r="C21" s="24">
        <f>IF(A21="","",B21*$B$3)</f>
        <v/>
      </c>
      <c r="E21" s="13" t="inlineStr">
        <is>
          <t>Gebäudeanteil in Euro</t>
        </is>
      </c>
      <c r="F21" s="24">
        <f>Auswertung!B19</f>
        <v/>
      </c>
      <c r="G21" s="24">
        <f>F21*$B$3</f>
        <v/>
      </c>
    </row>
    <row r="22">
      <c r="A22" s="13">
        <f>IF(Listen!G6="","",Listen!G6)</f>
        <v/>
      </c>
      <c r="B22" s="24">
        <f>IF(A22="","",SUMIFS(Einnahmen!$F$5:$F$400,Einnahmen!$D$5:$D$400,A22))</f>
        <v/>
      </c>
      <c r="C22" s="24">
        <f>IF(A22="","",B22*$B$3)</f>
        <v/>
      </c>
      <c r="E22" s="13" t="inlineStr">
        <is>
          <t>AfA-Bemessungsgrundlage</t>
        </is>
      </c>
      <c r="F22" s="24">
        <f>Auswertung!B23</f>
        <v/>
      </c>
      <c r="G22" s="24">
        <f>F22*$B$3</f>
        <v/>
      </c>
    </row>
    <row r="23">
      <c r="A23" s="13">
        <f>IF(Listen!G7="","",Listen!G7)</f>
        <v/>
      </c>
      <c r="B23" s="24">
        <f>IF(A23="","",SUMIFS(Einnahmen!$F$5:$F$400,Einnahmen!$D$5:$D$400,A23))</f>
        <v/>
      </c>
      <c r="C23" s="24">
        <f>IF(A23="","",B23*$B$3)</f>
        <v/>
      </c>
      <c r="E23" s="13" t="inlineStr">
        <is>
          <t>Verwendeter AfA-Satz</t>
        </is>
      </c>
      <c r="F23" s="27">
        <f>Auswertung!B26</f>
        <v/>
      </c>
      <c r="G23" s="13" t="inlineStr"/>
    </row>
    <row r="24">
      <c r="A24" s="13">
        <f>IF(Listen!G8="","",Listen!G8)</f>
        <v/>
      </c>
      <c r="B24" s="24">
        <f>IF(A24="","",SUMIFS(Einnahmen!$F$5:$F$400,Einnahmen!$D$5:$D$400,A24))</f>
        <v/>
      </c>
      <c r="C24" s="24">
        <f>IF(A24="","",B24*$B$3)</f>
        <v/>
      </c>
      <c r="E24" s="13" t="inlineStr">
        <is>
          <t>Jahres-AfA</t>
        </is>
      </c>
      <c r="F24" s="24">
        <f>Auswertung!B28</f>
        <v/>
      </c>
      <c r="G24" s="24">
        <f>F24*$B$3</f>
        <v/>
      </c>
    </row>
    <row r="25">
      <c r="A25" s="13">
        <f>IF(Listen!G9="","",Listen!G9)</f>
        <v/>
      </c>
      <c r="B25" s="24">
        <f>IF(A25="","",SUMIFS(Einnahmen!$F$5:$F$400,Einnahmen!$D$5:$D$400,A25))</f>
        <v/>
      </c>
      <c r="C25" s="24">
        <f>IF(A25="","",B25*$B$3)</f>
        <v/>
      </c>
      <c r="E25" s="13" t="inlineStr">
        <is>
          <t>AfA im Abrechnungsjahr</t>
        </is>
      </c>
      <c r="F25" s="24">
        <f>Auswertung!B32</f>
        <v/>
      </c>
      <c r="G25" s="24">
        <f>F25*$B$3</f>
        <v/>
      </c>
    </row>
    <row r="26">
      <c r="A26" s="13">
        <f>IF(Listen!G10="","",Listen!G10)</f>
        <v/>
      </c>
      <c r="B26" s="24">
        <f>IF(A26="","",SUMIFS(Einnahmen!$F$5:$F$400,Einnahmen!$D$5:$D$400,A26))</f>
        <v/>
      </c>
      <c r="C26" s="24">
        <f>IF(A26="","",B26*$B$3)</f>
        <v/>
      </c>
    </row>
    <row r="27">
      <c r="A27" s="13">
        <f>IF(Listen!G11="","",Listen!G11)</f>
        <v/>
      </c>
      <c r="B27" s="24">
        <f>IF(A27="","",SUMIFS(Einnahmen!$F$5:$F$400,Einnahmen!$D$5:$D$400,A27))</f>
        <v/>
      </c>
      <c r="C27" s="24">
        <f>IF(A27="","",B27*$B$3)</f>
        <v/>
      </c>
      <c r="E27" s="10" t="inlineStr">
        <is>
          <t>Interne Arbeitsunterlage. Die Werte werden in die amtlichen Formulare (Anlage V) übertragen, die Belege bleiben zum Nachweis.</t>
        </is>
      </c>
    </row>
    <row r="28">
      <c r="A28" s="13">
        <f>IF(Listen!G12="","",Listen!G12)</f>
        <v/>
      </c>
      <c r="B28" s="24">
        <f>IF(A28="","",SUMIFS(Einnahmen!$F$5:$F$400,Einnahmen!$D$5:$D$400,A28))</f>
        <v/>
      </c>
      <c r="C28" s="24">
        <f>IF(A28="","",B28*$B$3)</f>
        <v/>
      </c>
    </row>
    <row r="29">
      <c r="A29" s="13">
        <f>IF(Listen!G13="","",Listen!G13)</f>
        <v/>
      </c>
      <c r="B29" s="24">
        <f>IF(A29="","",SUMIFS(Einnahmen!$F$5:$F$400,Einnahmen!$D$5:$D$400,A29))</f>
        <v/>
      </c>
      <c r="C29" s="24">
        <f>IF(A29="","",B29*$B$3)</f>
        <v/>
      </c>
    </row>
    <row r="30">
      <c r="A30" s="13">
        <f>IF(Listen!G14="","",Listen!G14)</f>
        <v/>
      </c>
      <c r="B30" s="24">
        <f>IF(A30="","",SUMIFS(Einnahmen!$F$5:$F$400,Einnahmen!$D$5:$D$400,A30))</f>
        <v/>
      </c>
      <c r="C30" s="24">
        <f>IF(A30="","",B30*$B$3)</f>
        <v/>
      </c>
    </row>
    <row r="31">
      <c r="A31" s="13">
        <f>IF(Listen!G15="","",Listen!G15)</f>
        <v/>
      </c>
      <c r="B31" s="24">
        <f>IF(A31="","",SUMIFS(Einnahmen!$F$5:$F$400,Einnahmen!$D$5:$D$400,A31))</f>
        <v/>
      </c>
      <c r="C31" s="24">
        <f>IF(A31="","",B31*$B$3)</f>
        <v/>
      </c>
    </row>
    <row r="32">
      <c r="A32" s="13">
        <f>IF(Listen!G16="","",Listen!G16)</f>
        <v/>
      </c>
      <c r="B32" s="24">
        <f>IF(A32="","",SUMIFS(Einnahmen!$F$5:$F$400,Einnahmen!$D$5:$D$400,A32))</f>
        <v/>
      </c>
      <c r="C32" s="24">
        <f>IF(A32="","",B32*$B$3)</f>
        <v/>
      </c>
    </row>
    <row r="33">
      <c r="A33" s="13">
        <f>IF(Listen!G17="","",Listen!G17)</f>
        <v/>
      </c>
      <c r="B33" s="24">
        <f>IF(A33="","",SUMIFS(Einnahmen!$F$5:$F$400,Einnahmen!$D$5:$D$400,A33))</f>
        <v/>
      </c>
      <c r="C33" s="24">
        <f>IF(A33="","",B33*$B$3)</f>
        <v/>
      </c>
    </row>
    <row r="34">
      <c r="A34" s="13">
        <f>IF(Listen!G18="","",Listen!G18)</f>
        <v/>
      </c>
      <c r="B34" s="24">
        <f>IF(A34="","",SUMIFS(Einnahmen!$F$5:$F$400,Einnahmen!$D$5:$D$400,A34))</f>
        <v/>
      </c>
      <c r="C34" s="24">
        <f>IF(A34="","",B34*$B$3)</f>
        <v/>
      </c>
    </row>
    <row r="35">
      <c r="A35" s="13">
        <f>IF(Listen!G19="","",Listen!G19)</f>
        <v/>
      </c>
      <c r="B35" s="24">
        <f>IF(A35="","",SUMIFS(Einnahmen!$F$5:$F$400,Einnahmen!$D$5:$D$400,A35))</f>
        <v/>
      </c>
      <c r="C35" s="24">
        <f>IF(A35="","",B35*$B$3)</f>
        <v/>
      </c>
    </row>
    <row r="36">
      <c r="A36" s="13">
        <f>IF(Listen!G20="","",Listen!G20)</f>
        <v/>
      </c>
      <c r="B36" s="24">
        <f>IF(A36="","",SUMIFS(Einnahmen!$F$5:$F$400,Einnahmen!$D$5:$D$400,A36))</f>
        <v/>
      </c>
      <c r="C36" s="24">
        <f>IF(A36="","",B36*$B$3)</f>
        <v/>
      </c>
    </row>
    <row r="37">
      <c r="A37" s="13">
        <f>IF(Listen!G21="","",Listen!G21)</f>
        <v/>
      </c>
      <c r="B37" s="24">
        <f>IF(A37="","",SUMIFS(Einnahmen!$F$5:$F$400,Einnahmen!$D$5:$D$400,A37))</f>
        <v/>
      </c>
      <c r="C37" s="24">
        <f>IF(A37="","",B37*$B$3)</f>
        <v/>
      </c>
    </row>
    <row r="38">
      <c r="A38" s="13">
        <f>IF(Listen!G22="","",Listen!G22)</f>
        <v/>
      </c>
      <c r="B38" s="24">
        <f>IF(A38="","",SUMIFS(Einnahmen!$F$5:$F$400,Einnahmen!$D$5:$D$400,A38))</f>
        <v/>
      </c>
      <c r="C38" s="24">
        <f>IF(A38="","",B38*$B$3)</f>
        <v/>
      </c>
    </row>
    <row r="39">
      <c r="A39" s="13">
        <f>IF(Listen!G23="","",Listen!G23)</f>
        <v/>
      </c>
      <c r="B39" s="24">
        <f>IF(A39="","",SUMIFS(Einnahmen!$F$5:$F$400,Einnahmen!$D$5:$D$400,A39))</f>
        <v/>
      </c>
      <c r="C39" s="24">
        <f>IF(A39="","",B39*$B$3)</f>
        <v/>
      </c>
    </row>
    <row r="40">
      <c r="A40" s="13">
        <f>IF(Listen!G24="","",Listen!G24)</f>
        <v/>
      </c>
      <c r="B40" s="24">
        <f>IF(A40="","",SUMIFS(Einnahmen!$F$5:$F$400,Einnahmen!$D$5:$D$400,A40))</f>
        <v/>
      </c>
      <c r="C40" s="24">
        <f>IF(A40="","",B40*$B$3)</f>
        <v/>
      </c>
    </row>
    <row r="41">
      <c r="A41" s="13">
        <f>IF(Listen!G25="","",Listen!G25)</f>
        <v/>
      </c>
      <c r="B41" s="24">
        <f>IF(A41="","",SUMIFS(Einnahmen!$F$5:$F$400,Einnahmen!$D$5:$D$400,A41))</f>
        <v/>
      </c>
      <c r="C41" s="24">
        <f>IF(A41="","",B41*$B$3)</f>
        <v/>
      </c>
    </row>
    <row r="42">
      <c r="A42" s="13">
        <f>IF(Listen!G26="","",Listen!G26)</f>
        <v/>
      </c>
      <c r="B42" s="24">
        <f>IF(A42="","",SUMIFS(Einnahmen!$F$5:$F$400,Einnahmen!$D$5:$D$400,A42))</f>
        <v/>
      </c>
      <c r="C42" s="24">
        <f>IF(A42="","",B42*$B$3)</f>
        <v/>
      </c>
    </row>
    <row r="43">
      <c r="A43" s="13">
        <f>IF(Listen!G27="","",Listen!G27)</f>
        <v/>
      </c>
      <c r="B43" s="24">
        <f>IF(A43="","",SUMIFS(Einnahmen!$F$5:$F$400,Einnahmen!$D$5:$D$400,A43))</f>
        <v/>
      </c>
      <c r="C43" s="24">
        <f>IF(A43="","",B43*$B$3)</f>
        <v/>
      </c>
    </row>
    <row r="44">
      <c r="A44" s="13">
        <f>IF(Listen!G28="","",Listen!G28)</f>
        <v/>
      </c>
      <c r="B44" s="24">
        <f>IF(A44="","",SUMIFS(Einnahmen!$F$5:$F$400,Einnahmen!$D$5:$D$400,A44))</f>
        <v/>
      </c>
      <c r="C44" s="24">
        <f>IF(A44="","",B44*$B$3)</f>
        <v/>
      </c>
    </row>
    <row r="45">
      <c r="A45" s="13">
        <f>IF(Listen!G29="","",Listen!G29)</f>
        <v/>
      </c>
      <c r="B45" s="24">
        <f>IF(A45="","",SUMIFS(Einnahmen!$F$5:$F$400,Einnahmen!$D$5:$D$400,A45))</f>
        <v/>
      </c>
      <c r="C45" s="24">
        <f>IF(A45="","",B45*$B$3)</f>
        <v/>
      </c>
    </row>
    <row r="46">
      <c r="A46" s="13">
        <f>IF(Listen!G30="","",Listen!G30)</f>
        <v/>
      </c>
      <c r="B46" s="24">
        <f>IF(A46="","",SUMIFS(Einnahmen!$F$5:$F$400,Einnahmen!$D$5:$D$400,A46))</f>
        <v/>
      </c>
      <c r="C46" s="24">
        <f>IF(A46="","",B46*$B$3)</f>
        <v/>
      </c>
    </row>
    <row r="47">
      <c r="A47" s="19" t="inlineStr">
        <is>
          <t>Summe</t>
        </is>
      </c>
      <c r="B47" s="16">
        <f>SUM(B21:B46)</f>
        <v/>
      </c>
      <c r="C47" s="16">
        <f>SUM(C21:C46)</f>
        <v/>
      </c>
    </row>
    <row r="49">
      <c r="A49" s="11" t="inlineStr">
        <is>
          <t>Vorlage von estateco.ai, Version 1.0 (Stand 03.09.2026). Keine Steuer- oder Rechtsberatung, im Zweifel den Steuerberater fragen.</t>
        </is>
      </c>
    </row>
  </sheetData>
  <mergeCells count="3">
    <mergeCell ref="C3:G4"/>
    <mergeCell ref="E27:G30"/>
    <mergeCell ref="A16:G17"/>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2026-09-03T19:47:14Z</dcterms:created>
  <dcterms:modified xsi:type="dcterms:W3CDTF">2026-09-03T19:47:14Z</dcterms:modified>
</cp:coreProperties>
</file>